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u141906\Documents\"/>
    </mc:Choice>
  </mc:AlternateContent>
  <bookViews>
    <workbookView xWindow="0" yWindow="0" windowWidth="24000" windowHeight="9435" activeTab="1"/>
  </bookViews>
  <sheets>
    <sheet name="Conv Resistance Temperature" sheetId="1" r:id="rId1"/>
    <sheet name="Conv Tension Temperatur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5" i="2" l="1"/>
  <c r="U46" i="2"/>
  <c r="U47" i="2"/>
  <c r="V48" i="2"/>
  <c r="V47" i="2"/>
  <c r="V46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2" i="2"/>
  <c r="E2" i="2"/>
  <c r="F2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F49" i="2" s="1"/>
  <c r="E50" i="2"/>
  <c r="F50" i="2" s="1"/>
  <c r="G50" i="2" s="1"/>
  <c r="H50" i="2" s="1"/>
  <c r="I50" i="2" s="1"/>
  <c r="J50" i="2" s="1"/>
  <c r="K50" i="2" s="1"/>
  <c r="L50" i="2" s="1"/>
  <c r="E51" i="2"/>
  <c r="E52" i="2"/>
  <c r="E53" i="2"/>
  <c r="F53" i="2" s="1"/>
  <c r="G53" i="2" s="1"/>
  <c r="H53" i="2" s="1"/>
  <c r="I53" i="2" s="1"/>
  <c r="J53" i="2" s="1"/>
  <c r="K53" i="2" s="1"/>
  <c r="L53" i="2" s="1"/>
  <c r="E54" i="2"/>
  <c r="F54" i="2" s="1"/>
  <c r="G54" i="2" s="1"/>
  <c r="H54" i="2" s="1"/>
  <c r="I54" i="2" s="1"/>
  <c r="J54" i="2" s="1"/>
  <c r="K54" i="2" s="1"/>
  <c r="L54" i="2" s="1"/>
  <c r="E55" i="2"/>
  <c r="E56" i="2"/>
  <c r="E57" i="2"/>
  <c r="E58" i="2"/>
  <c r="F58" i="2" s="1"/>
  <c r="G58" i="2" s="1"/>
  <c r="H58" i="2" s="1"/>
  <c r="I58" i="2" s="1"/>
  <c r="J58" i="2" s="1"/>
  <c r="K58" i="2" s="1"/>
  <c r="L58" i="2" s="1"/>
  <c r="E59" i="2"/>
  <c r="E60" i="2"/>
  <c r="E61" i="2"/>
  <c r="E62" i="2"/>
  <c r="E63" i="2"/>
  <c r="E64" i="2"/>
  <c r="F64" i="2" s="1"/>
  <c r="G64" i="2" s="1"/>
  <c r="H64" i="2" s="1"/>
  <c r="I64" i="2" s="1"/>
  <c r="J64" i="2" s="1"/>
  <c r="K64" i="2" s="1"/>
  <c r="L64" i="2" s="1"/>
  <c r="E65" i="2"/>
  <c r="F65" i="2" s="1"/>
  <c r="G65" i="2" s="1"/>
  <c r="H65" i="2" s="1"/>
  <c r="I65" i="2" s="1"/>
  <c r="J65" i="2" s="1"/>
  <c r="K65" i="2" s="1"/>
  <c r="L65" i="2" s="1"/>
  <c r="E66" i="2"/>
  <c r="F66" i="2" s="1"/>
  <c r="G66" i="2" s="1"/>
  <c r="H66" i="2" s="1"/>
  <c r="I66" i="2" s="1"/>
  <c r="J66" i="2" s="1"/>
  <c r="K66" i="2" s="1"/>
  <c r="L66" i="2" s="1"/>
  <c r="E67" i="2"/>
  <c r="E68" i="2"/>
  <c r="E69" i="2"/>
  <c r="F69" i="2" s="1"/>
  <c r="G69" i="2" s="1"/>
  <c r="H69" i="2" s="1"/>
  <c r="I69" i="2" s="1"/>
  <c r="J69" i="2" s="1"/>
  <c r="K69" i="2" s="1"/>
  <c r="L69" i="2" s="1"/>
  <c r="E70" i="2"/>
  <c r="F70" i="2" s="1"/>
  <c r="G70" i="2" s="1"/>
  <c r="H70" i="2" s="1"/>
  <c r="I70" i="2" s="1"/>
  <c r="J70" i="2" s="1"/>
  <c r="K70" i="2" s="1"/>
  <c r="L70" i="2" s="1"/>
  <c r="E71" i="2"/>
  <c r="E72" i="2"/>
  <c r="E73" i="2"/>
  <c r="E74" i="2"/>
  <c r="F74" i="2" s="1"/>
  <c r="G74" i="2" s="1"/>
  <c r="H74" i="2" s="1"/>
  <c r="I74" i="2" s="1"/>
  <c r="J74" i="2" s="1"/>
  <c r="K74" i="2" s="1"/>
  <c r="L74" i="2" s="1"/>
  <c r="E75" i="2"/>
  <c r="E76" i="2"/>
  <c r="E77" i="2"/>
  <c r="E78" i="2"/>
  <c r="E79" i="2"/>
  <c r="E80" i="2"/>
  <c r="F80" i="2" s="1"/>
  <c r="G80" i="2" s="1"/>
  <c r="H80" i="2" s="1"/>
  <c r="I80" i="2" s="1"/>
  <c r="J80" i="2" s="1"/>
  <c r="K80" i="2" s="1"/>
  <c r="L80" i="2" s="1"/>
  <c r="E81" i="2"/>
  <c r="F81" i="2" s="1"/>
  <c r="E82" i="2"/>
  <c r="F82" i="2" s="1"/>
  <c r="G82" i="2" s="1"/>
  <c r="H82" i="2" s="1"/>
  <c r="I82" i="2" s="1"/>
  <c r="J82" i="2" s="1"/>
  <c r="K82" i="2" s="1"/>
  <c r="L82" i="2" s="1"/>
  <c r="E83" i="2"/>
  <c r="E84" i="2"/>
  <c r="E85" i="2"/>
  <c r="F85" i="2" s="1"/>
  <c r="G85" i="2" s="1"/>
  <c r="H85" i="2" s="1"/>
  <c r="I85" i="2" s="1"/>
  <c r="J85" i="2" s="1"/>
  <c r="K85" i="2" s="1"/>
  <c r="L85" i="2" s="1"/>
  <c r="E86" i="2"/>
  <c r="F86" i="2" s="1"/>
  <c r="G86" i="2" s="1"/>
  <c r="H86" i="2" s="1"/>
  <c r="I86" i="2" s="1"/>
  <c r="J86" i="2" s="1"/>
  <c r="K86" i="2" s="1"/>
  <c r="L86" i="2" s="1"/>
  <c r="E87" i="2"/>
  <c r="E88" i="2"/>
  <c r="E89" i="2"/>
  <c r="E90" i="2"/>
  <c r="F90" i="2" s="1"/>
  <c r="G90" i="2" s="1"/>
  <c r="H90" i="2" s="1"/>
  <c r="I90" i="2" s="1"/>
  <c r="J90" i="2" s="1"/>
  <c r="K90" i="2" s="1"/>
  <c r="L90" i="2" s="1"/>
  <c r="E91" i="2"/>
  <c r="E92" i="2"/>
  <c r="E93" i="2"/>
  <c r="E94" i="2"/>
  <c r="E95" i="2"/>
  <c r="E96" i="2"/>
  <c r="F96" i="2" s="1"/>
  <c r="E97" i="2"/>
  <c r="F97" i="2" s="1"/>
  <c r="G97" i="2" s="1"/>
  <c r="H97" i="2" s="1"/>
  <c r="I97" i="2" s="1"/>
  <c r="J97" i="2" s="1"/>
  <c r="K97" i="2" s="1"/>
  <c r="L97" i="2" s="1"/>
  <c r="E98" i="2"/>
  <c r="F98" i="2" s="1"/>
  <c r="G98" i="2" s="1"/>
  <c r="H98" i="2" s="1"/>
  <c r="I98" i="2" s="1"/>
  <c r="J98" i="2" s="1"/>
  <c r="K98" i="2" s="1"/>
  <c r="L98" i="2" s="1"/>
  <c r="F52" i="2"/>
  <c r="G52" i="2" s="1"/>
  <c r="H52" i="2" s="1"/>
  <c r="I52" i="2" s="1"/>
  <c r="J52" i="2" s="1"/>
  <c r="K52" i="2" s="1"/>
  <c r="L52" i="2" s="1"/>
  <c r="F56" i="2"/>
  <c r="F57" i="2"/>
  <c r="G57" i="2" s="1"/>
  <c r="H57" i="2" s="1"/>
  <c r="I57" i="2" s="1"/>
  <c r="J57" i="2" s="1"/>
  <c r="K57" i="2" s="1"/>
  <c r="L57" i="2" s="1"/>
  <c r="F60" i="2"/>
  <c r="F61" i="2"/>
  <c r="F62" i="2"/>
  <c r="G62" i="2" s="1"/>
  <c r="H62" i="2" s="1"/>
  <c r="I62" i="2" s="1"/>
  <c r="J62" i="2" s="1"/>
  <c r="K62" i="2" s="1"/>
  <c r="L62" i="2" s="1"/>
  <c r="F68" i="2"/>
  <c r="G68" i="2" s="1"/>
  <c r="H68" i="2" s="1"/>
  <c r="I68" i="2" s="1"/>
  <c r="J68" i="2" s="1"/>
  <c r="K68" i="2" s="1"/>
  <c r="L68" i="2" s="1"/>
  <c r="F72" i="2"/>
  <c r="F73" i="2"/>
  <c r="G73" i="2" s="1"/>
  <c r="H73" i="2" s="1"/>
  <c r="I73" i="2" s="1"/>
  <c r="J73" i="2" s="1"/>
  <c r="K73" i="2" s="1"/>
  <c r="L73" i="2" s="1"/>
  <c r="F76" i="2"/>
  <c r="G76" i="2" s="1"/>
  <c r="H76" i="2" s="1"/>
  <c r="I76" i="2" s="1"/>
  <c r="J76" i="2" s="1"/>
  <c r="K76" i="2" s="1"/>
  <c r="L76" i="2" s="1"/>
  <c r="F77" i="2"/>
  <c r="F78" i="2"/>
  <c r="G78" i="2" s="1"/>
  <c r="H78" i="2" s="1"/>
  <c r="I78" i="2" s="1"/>
  <c r="J78" i="2" s="1"/>
  <c r="K78" i="2" s="1"/>
  <c r="L78" i="2" s="1"/>
  <c r="F84" i="2"/>
  <c r="G84" i="2" s="1"/>
  <c r="H84" i="2" s="1"/>
  <c r="I84" i="2" s="1"/>
  <c r="J84" i="2" s="1"/>
  <c r="K84" i="2" s="1"/>
  <c r="L84" i="2" s="1"/>
  <c r="F88" i="2"/>
  <c r="F89" i="2"/>
  <c r="G89" i="2" s="1"/>
  <c r="H89" i="2" s="1"/>
  <c r="I89" i="2" s="1"/>
  <c r="J89" i="2" s="1"/>
  <c r="K89" i="2" s="1"/>
  <c r="L89" i="2" s="1"/>
  <c r="F92" i="2"/>
  <c r="F93" i="2"/>
  <c r="G93" i="2" s="1"/>
  <c r="H93" i="2" s="1"/>
  <c r="I93" i="2" s="1"/>
  <c r="J93" i="2" s="1"/>
  <c r="K93" i="2" s="1"/>
  <c r="L93" i="2" s="1"/>
  <c r="F94" i="2"/>
  <c r="G94" i="2" s="1"/>
  <c r="H94" i="2" s="1"/>
  <c r="I94" i="2" s="1"/>
  <c r="J94" i="2" s="1"/>
  <c r="K94" i="2" s="1"/>
  <c r="L94" i="2" s="1"/>
  <c r="F51" i="2"/>
  <c r="F55" i="2"/>
  <c r="F59" i="2"/>
  <c r="F63" i="2"/>
  <c r="F67" i="2"/>
  <c r="F71" i="2"/>
  <c r="F75" i="2"/>
  <c r="F79" i="2"/>
  <c r="F83" i="2"/>
  <c r="F87" i="2"/>
  <c r="F91" i="2"/>
  <c r="G91" i="2" s="1"/>
  <c r="H91" i="2" s="1"/>
  <c r="I91" i="2" s="1"/>
  <c r="J91" i="2" s="1"/>
  <c r="K91" i="2" s="1"/>
  <c r="L91" i="2" s="1"/>
  <c r="F95" i="2"/>
  <c r="G2" i="2"/>
  <c r="H2" i="2" s="1"/>
  <c r="I2" i="2" s="1"/>
  <c r="J2" i="2" s="1"/>
  <c r="K2" i="2" s="1"/>
  <c r="L2" i="2" s="1"/>
  <c r="F3" i="2"/>
  <c r="F4" i="2"/>
  <c r="F5" i="2"/>
  <c r="G5" i="2" s="1"/>
  <c r="H5" i="2" s="1"/>
  <c r="I5" i="2" s="1"/>
  <c r="J5" i="2" s="1"/>
  <c r="K5" i="2" s="1"/>
  <c r="L5" i="2" s="1"/>
  <c r="F6" i="2"/>
  <c r="G6" i="2" s="1"/>
  <c r="H6" i="2" s="1"/>
  <c r="I6" i="2" s="1"/>
  <c r="J6" i="2" s="1"/>
  <c r="K6" i="2" s="1"/>
  <c r="L6" i="2" s="1"/>
  <c r="F7" i="2"/>
  <c r="F8" i="2"/>
  <c r="F9" i="2"/>
  <c r="G9" i="2" s="1"/>
  <c r="H9" i="2" s="1"/>
  <c r="I9" i="2" s="1"/>
  <c r="J9" i="2" s="1"/>
  <c r="K9" i="2" s="1"/>
  <c r="L9" i="2" s="1"/>
  <c r="F10" i="2"/>
  <c r="G10" i="2" s="1"/>
  <c r="H10" i="2" s="1"/>
  <c r="I10" i="2" s="1"/>
  <c r="J10" i="2" s="1"/>
  <c r="K10" i="2" s="1"/>
  <c r="L10" i="2" s="1"/>
  <c r="F11" i="2"/>
  <c r="F12" i="2"/>
  <c r="F13" i="2"/>
  <c r="F14" i="2"/>
  <c r="G14" i="2" s="1"/>
  <c r="H14" i="2" s="1"/>
  <c r="I14" i="2" s="1"/>
  <c r="J14" i="2" s="1"/>
  <c r="K14" i="2" s="1"/>
  <c r="L14" i="2" s="1"/>
  <c r="F15" i="2"/>
  <c r="F16" i="2"/>
  <c r="G16" i="2" s="1"/>
  <c r="H16" i="2" s="1"/>
  <c r="I16" i="2" s="1"/>
  <c r="J16" i="2" s="1"/>
  <c r="K16" i="2" s="1"/>
  <c r="L16" i="2" s="1"/>
  <c r="F17" i="2"/>
  <c r="F18" i="2"/>
  <c r="G18" i="2" s="1"/>
  <c r="H18" i="2" s="1"/>
  <c r="I18" i="2" s="1"/>
  <c r="J18" i="2" s="1"/>
  <c r="K18" i="2" s="1"/>
  <c r="L18" i="2" s="1"/>
  <c r="F19" i="2"/>
  <c r="F20" i="2"/>
  <c r="G20" i="2" s="1"/>
  <c r="H20" i="2" s="1"/>
  <c r="I20" i="2" s="1"/>
  <c r="J20" i="2" s="1"/>
  <c r="K20" i="2" s="1"/>
  <c r="L20" i="2" s="1"/>
  <c r="F21" i="2"/>
  <c r="G21" i="2" s="1"/>
  <c r="H21" i="2" s="1"/>
  <c r="I21" i="2" s="1"/>
  <c r="J21" i="2" s="1"/>
  <c r="K21" i="2" s="1"/>
  <c r="L21" i="2" s="1"/>
  <c r="F22" i="2"/>
  <c r="G22" i="2" s="1"/>
  <c r="H22" i="2" s="1"/>
  <c r="I22" i="2" s="1"/>
  <c r="J22" i="2" s="1"/>
  <c r="K22" i="2" s="1"/>
  <c r="L22" i="2" s="1"/>
  <c r="F23" i="2"/>
  <c r="F24" i="2"/>
  <c r="F25" i="2"/>
  <c r="G25" i="2" s="1"/>
  <c r="H25" i="2" s="1"/>
  <c r="I25" i="2" s="1"/>
  <c r="J25" i="2" s="1"/>
  <c r="K25" i="2" s="1"/>
  <c r="L25" i="2" s="1"/>
  <c r="F26" i="2"/>
  <c r="G26" i="2" s="1"/>
  <c r="H26" i="2" s="1"/>
  <c r="I26" i="2" s="1"/>
  <c r="J26" i="2" s="1"/>
  <c r="K26" i="2" s="1"/>
  <c r="L26" i="2" s="1"/>
  <c r="F27" i="2"/>
  <c r="F28" i="2"/>
  <c r="F29" i="2"/>
  <c r="F30" i="2"/>
  <c r="G30" i="2" s="1"/>
  <c r="H30" i="2" s="1"/>
  <c r="I30" i="2" s="1"/>
  <c r="J30" i="2" s="1"/>
  <c r="K30" i="2" s="1"/>
  <c r="L30" i="2" s="1"/>
  <c r="F31" i="2"/>
  <c r="F32" i="2"/>
  <c r="G32" i="2" s="1"/>
  <c r="H32" i="2" s="1"/>
  <c r="I32" i="2" s="1"/>
  <c r="J32" i="2" s="1"/>
  <c r="K32" i="2" s="1"/>
  <c r="L32" i="2" s="1"/>
  <c r="F33" i="2"/>
  <c r="G33" i="2" s="1"/>
  <c r="H33" i="2" s="1"/>
  <c r="I33" i="2" s="1"/>
  <c r="J33" i="2" s="1"/>
  <c r="K33" i="2" s="1"/>
  <c r="L33" i="2" s="1"/>
  <c r="F34" i="2"/>
  <c r="G34" i="2" s="1"/>
  <c r="H34" i="2" s="1"/>
  <c r="I34" i="2" s="1"/>
  <c r="J34" i="2" s="1"/>
  <c r="K34" i="2" s="1"/>
  <c r="L34" i="2" s="1"/>
  <c r="F35" i="2"/>
  <c r="F36" i="2"/>
  <c r="F37" i="2"/>
  <c r="F38" i="2"/>
  <c r="G38" i="2" s="1"/>
  <c r="H38" i="2" s="1"/>
  <c r="I38" i="2" s="1"/>
  <c r="J38" i="2" s="1"/>
  <c r="K38" i="2" s="1"/>
  <c r="L38" i="2" s="1"/>
  <c r="F39" i="2"/>
  <c r="F40" i="2"/>
  <c r="F41" i="2"/>
  <c r="G41" i="2" s="1"/>
  <c r="H41" i="2" s="1"/>
  <c r="I41" i="2" s="1"/>
  <c r="J41" i="2" s="1"/>
  <c r="K41" i="2" s="1"/>
  <c r="L41" i="2" s="1"/>
  <c r="F42" i="2"/>
  <c r="G42" i="2" s="1"/>
  <c r="H42" i="2" s="1"/>
  <c r="I42" i="2" s="1"/>
  <c r="J42" i="2" s="1"/>
  <c r="K42" i="2" s="1"/>
  <c r="L42" i="2" s="1"/>
  <c r="F43" i="2"/>
  <c r="F44" i="2"/>
  <c r="G44" i="2" s="1"/>
  <c r="H44" i="2" s="1"/>
  <c r="I44" i="2" s="1"/>
  <c r="J44" i="2" s="1"/>
  <c r="K44" i="2" s="1"/>
  <c r="L44" i="2" s="1"/>
  <c r="F45" i="2"/>
  <c r="G45" i="2" s="1"/>
  <c r="H45" i="2" s="1"/>
  <c r="I45" i="2" s="1"/>
  <c r="J45" i="2" s="1"/>
  <c r="K45" i="2" s="1"/>
  <c r="L45" i="2" s="1"/>
  <c r="F46" i="2"/>
  <c r="F47" i="2"/>
  <c r="G47" i="2" s="1"/>
  <c r="H47" i="2" s="1"/>
  <c r="I47" i="2" s="1"/>
  <c r="J47" i="2" s="1"/>
  <c r="K47" i="2" s="1"/>
  <c r="L47" i="2" s="1"/>
  <c r="F48" i="2"/>
  <c r="G48" i="2" s="1"/>
  <c r="H48" i="2" s="1"/>
  <c r="I48" i="2" s="1"/>
  <c r="J48" i="2" s="1"/>
  <c r="K48" i="2" s="1"/>
  <c r="L48" i="2" s="1"/>
  <c r="U48" i="2"/>
  <c r="T152" i="2"/>
  <c r="P152" i="2"/>
  <c r="Q152" i="2" s="1"/>
  <c r="R152" i="2" s="1"/>
  <c r="S152" i="2" s="1"/>
  <c r="O152" i="2"/>
  <c r="P151" i="2"/>
  <c r="Q151" i="2" s="1"/>
  <c r="R151" i="2" s="1"/>
  <c r="S151" i="2" s="1"/>
  <c r="T151" i="2" s="1"/>
  <c r="O151" i="2"/>
  <c r="Q150" i="2"/>
  <c r="R150" i="2" s="1"/>
  <c r="S150" i="2" s="1"/>
  <c r="T150" i="2" s="1"/>
  <c r="P150" i="2"/>
  <c r="O150" i="2"/>
  <c r="O149" i="2"/>
  <c r="P149" i="2" s="1"/>
  <c r="Q149" i="2" s="1"/>
  <c r="R149" i="2" s="1"/>
  <c r="S149" i="2" s="1"/>
  <c r="T149" i="2" s="1"/>
  <c r="P148" i="2"/>
  <c r="Q148" i="2" s="1"/>
  <c r="R148" i="2" s="1"/>
  <c r="S148" i="2" s="1"/>
  <c r="T148" i="2" s="1"/>
  <c r="O148" i="2"/>
  <c r="R147" i="2"/>
  <c r="S147" i="2" s="1"/>
  <c r="T147" i="2" s="1"/>
  <c r="P147" i="2"/>
  <c r="Q147" i="2" s="1"/>
  <c r="O147" i="2"/>
  <c r="Q146" i="2"/>
  <c r="R146" i="2" s="1"/>
  <c r="S146" i="2" s="1"/>
  <c r="T146" i="2" s="1"/>
  <c r="P146" i="2"/>
  <c r="O146" i="2"/>
  <c r="O145" i="2"/>
  <c r="P145" i="2" s="1"/>
  <c r="Q145" i="2" s="1"/>
  <c r="R145" i="2" s="1"/>
  <c r="S145" i="2" s="1"/>
  <c r="T145" i="2" s="1"/>
  <c r="Q144" i="2"/>
  <c r="R144" i="2" s="1"/>
  <c r="S144" i="2" s="1"/>
  <c r="T144" i="2" s="1"/>
  <c r="P144" i="2"/>
  <c r="O144" i="2"/>
  <c r="R143" i="2"/>
  <c r="S143" i="2" s="1"/>
  <c r="T143" i="2" s="1"/>
  <c r="P143" i="2"/>
  <c r="Q143" i="2" s="1"/>
  <c r="O143" i="2"/>
  <c r="R142" i="2"/>
  <c r="S142" i="2" s="1"/>
  <c r="T142" i="2" s="1"/>
  <c r="Q142" i="2"/>
  <c r="P142" i="2"/>
  <c r="O142" i="2"/>
  <c r="O141" i="2"/>
  <c r="P141" i="2" s="1"/>
  <c r="Q141" i="2" s="1"/>
  <c r="R141" i="2" s="1"/>
  <c r="S141" i="2" s="1"/>
  <c r="T141" i="2" s="1"/>
  <c r="P140" i="2"/>
  <c r="Q140" i="2" s="1"/>
  <c r="R140" i="2" s="1"/>
  <c r="S140" i="2" s="1"/>
  <c r="T140" i="2" s="1"/>
  <c r="O140" i="2"/>
  <c r="P139" i="2"/>
  <c r="Q139" i="2" s="1"/>
  <c r="R139" i="2" s="1"/>
  <c r="S139" i="2" s="1"/>
  <c r="T139" i="2" s="1"/>
  <c r="O139" i="2"/>
  <c r="Q138" i="2"/>
  <c r="R138" i="2" s="1"/>
  <c r="S138" i="2" s="1"/>
  <c r="T138" i="2" s="1"/>
  <c r="P138" i="2"/>
  <c r="O138" i="2"/>
  <c r="O137" i="2"/>
  <c r="P137" i="2" s="1"/>
  <c r="Q137" i="2" s="1"/>
  <c r="R137" i="2" s="1"/>
  <c r="S137" i="2" s="1"/>
  <c r="T137" i="2" s="1"/>
  <c r="P136" i="2"/>
  <c r="Q136" i="2" s="1"/>
  <c r="R136" i="2" s="1"/>
  <c r="S136" i="2" s="1"/>
  <c r="T136" i="2" s="1"/>
  <c r="O136" i="2"/>
  <c r="P135" i="2"/>
  <c r="Q135" i="2" s="1"/>
  <c r="R135" i="2" s="1"/>
  <c r="S135" i="2" s="1"/>
  <c r="T135" i="2" s="1"/>
  <c r="O135" i="2"/>
  <c r="Q134" i="2"/>
  <c r="R134" i="2" s="1"/>
  <c r="S134" i="2" s="1"/>
  <c r="T134" i="2" s="1"/>
  <c r="P134" i="2"/>
  <c r="O134" i="2"/>
  <c r="P133" i="2"/>
  <c r="Q133" i="2" s="1"/>
  <c r="R133" i="2" s="1"/>
  <c r="S133" i="2" s="1"/>
  <c r="T133" i="2" s="1"/>
  <c r="O133" i="2"/>
  <c r="P132" i="2"/>
  <c r="Q132" i="2" s="1"/>
  <c r="R132" i="2" s="1"/>
  <c r="S132" i="2" s="1"/>
  <c r="T132" i="2" s="1"/>
  <c r="O132" i="2"/>
  <c r="P131" i="2"/>
  <c r="Q131" i="2" s="1"/>
  <c r="R131" i="2" s="1"/>
  <c r="S131" i="2" s="1"/>
  <c r="T131" i="2" s="1"/>
  <c r="O131" i="2"/>
  <c r="Q130" i="2"/>
  <c r="R130" i="2" s="1"/>
  <c r="S130" i="2" s="1"/>
  <c r="T130" i="2" s="1"/>
  <c r="P130" i="2"/>
  <c r="O130" i="2"/>
  <c r="O129" i="2"/>
  <c r="P129" i="2" s="1"/>
  <c r="Q129" i="2" s="1"/>
  <c r="R129" i="2" s="1"/>
  <c r="S129" i="2" s="1"/>
  <c r="T129" i="2" s="1"/>
  <c r="Q128" i="2"/>
  <c r="R128" i="2" s="1"/>
  <c r="S128" i="2" s="1"/>
  <c r="T128" i="2" s="1"/>
  <c r="P128" i="2"/>
  <c r="O128" i="2"/>
  <c r="R127" i="2"/>
  <c r="S127" i="2" s="1"/>
  <c r="T127" i="2" s="1"/>
  <c r="P127" i="2"/>
  <c r="Q127" i="2" s="1"/>
  <c r="O127" i="2"/>
  <c r="R126" i="2"/>
  <c r="S126" i="2" s="1"/>
  <c r="T126" i="2" s="1"/>
  <c r="Q126" i="2"/>
  <c r="P126" i="2"/>
  <c r="O126" i="2"/>
  <c r="O125" i="2"/>
  <c r="P125" i="2" s="1"/>
  <c r="Q125" i="2" s="1"/>
  <c r="R125" i="2" s="1"/>
  <c r="S125" i="2" s="1"/>
  <c r="T125" i="2" s="1"/>
  <c r="P124" i="2"/>
  <c r="Q124" i="2" s="1"/>
  <c r="R124" i="2" s="1"/>
  <c r="S124" i="2" s="1"/>
  <c r="T124" i="2" s="1"/>
  <c r="O124" i="2"/>
  <c r="P123" i="2"/>
  <c r="Q123" i="2" s="1"/>
  <c r="R123" i="2" s="1"/>
  <c r="S123" i="2" s="1"/>
  <c r="T123" i="2" s="1"/>
  <c r="O123" i="2"/>
  <c r="Q122" i="2"/>
  <c r="R122" i="2" s="1"/>
  <c r="S122" i="2" s="1"/>
  <c r="T122" i="2" s="1"/>
  <c r="P122" i="2"/>
  <c r="O122" i="2"/>
  <c r="O121" i="2"/>
  <c r="P121" i="2" s="1"/>
  <c r="Q121" i="2" s="1"/>
  <c r="R121" i="2" s="1"/>
  <c r="S121" i="2" s="1"/>
  <c r="T121" i="2" s="1"/>
  <c r="P120" i="2"/>
  <c r="Q120" i="2" s="1"/>
  <c r="R120" i="2" s="1"/>
  <c r="S120" i="2" s="1"/>
  <c r="T120" i="2" s="1"/>
  <c r="O120" i="2"/>
  <c r="P119" i="2"/>
  <c r="Q119" i="2" s="1"/>
  <c r="R119" i="2" s="1"/>
  <c r="S119" i="2" s="1"/>
  <c r="T119" i="2" s="1"/>
  <c r="O119" i="2"/>
  <c r="Q118" i="2"/>
  <c r="R118" i="2" s="1"/>
  <c r="S118" i="2" s="1"/>
  <c r="T118" i="2" s="1"/>
  <c r="P118" i="2"/>
  <c r="O118" i="2"/>
  <c r="P117" i="2"/>
  <c r="Q117" i="2" s="1"/>
  <c r="R117" i="2" s="1"/>
  <c r="S117" i="2" s="1"/>
  <c r="T117" i="2" s="1"/>
  <c r="O117" i="2"/>
  <c r="P116" i="2"/>
  <c r="Q116" i="2" s="1"/>
  <c r="R116" i="2" s="1"/>
  <c r="S116" i="2" s="1"/>
  <c r="T116" i="2" s="1"/>
  <c r="O116" i="2"/>
  <c r="P115" i="2"/>
  <c r="Q115" i="2" s="1"/>
  <c r="R115" i="2" s="1"/>
  <c r="S115" i="2" s="1"/>
  <c r="T115" i="2" s="1"/>
  <c r="O115" i="2"/>
  <c r="Q114" i="2"/>
  <c r="R114" i="2" s="1"/>
  <c r="S114" i="2" s="1"/>
  <c r="T114" i="2" s="1"/>
  <c r="P114" i="2"/>
  <c r="O114" i="2"/>
  <c r="O113" i="2"/>
  <c r="P113" i="2" s="1"/>
  <c r="Q113" i="2" s="1"/>
  <c r="R113" i="2" s="1"/>
  <c r="S113" i="2" s="1"/>
  <c r="T113" i="2" s="1"/>
  <c r="Q112" i="2"/>
  <c r="R112" i="2" s="1"/>
  <c r="S112" i="2" s="1"/>
  <c r="T112" i="2" s="1"/>
  <c r="P112" i="2"/>
  <c r="O112" i="2"/>
  <c r="R111" i="2"/>
  <c r="S111" i="2" s="1"/>
  <c r="T111" i="2" s="1"/>
  <c r="P111" i="2"/>
  <c r="Q111" i="2" s="1"/>
  <c r="O111" i="2"/>
  <c r="R110" i="2"/>
  <c r="S110" i="2" s="1"/>
  <c r="T110" i="2" s="1"/>
  <c r="Q110" i="2"/>
  <c r="P110" i="2"/>
  <c r="O110" i="2"/>
  <c r="O109" i="2"/>
  <c r="P109" i="2" s="1"/>
  <c r="Q109" i="2" s="1"/>
  <c r="R109" i="2" s="1"/>
  <c r="S109" i="2" s="1"/>
  <c r="T109" i="2" s="1"/>
  <c r="P108" i="2"/>
  <c r="Q108" i="2" s="1"/>
  <c r="R108" i="2" s="1"/>
  <c r="S108" i="2" s="1"/>
  <c r="T108" i="2" s="1"/>
  <c r="O108" i="2"/>
  <c r="P107" i="2"/>
  <c r="Q107" i="2" s="1"/>
  <c r="R107" i="2" s="1"/>
  <c r="S107" i="2" s="1"/>
  <c r="T107" i="2" s="1"/>
  <c r="O107" i="2"/>
  <c r="Q106" i="2"/>
  <c r="R106" i="2" s="1"/>
  <c r="S106" i="2" s="1"/>
  <c r="T106" i="2" s="1"/>
  <c r="P106" i="2"/>
  <c r="O106" i="2"/>
  <c r="O105" i="2"/>
  <c r="P105" i="2" s="1"/>
  <c r="Q105" i="2" s="1"/>
  <c r="R105" i="2" s="1"/>
  <c r="S105" i="2" s="1"/>
  <c r="T105" i="2" s="1"/>
  <c r="P104" i="2"/>
  <c r="Q104" i="2" s="1"/>
  <c r="R104" i="2" s="1"/>
  <c r="S104" i="2" s="1"/>
  <c r="T104" i="2" s="1"/>
  <c r="O104" i="2"/>
  <c r="P103" i="2"/>
  <c r="Q103" i="2" s="1"/>
  <c r="R103" i="2" s="1"/>
  <c r="S103" i="2" s="1"/>
  <c r="T103" i="2" s="1"/>
  <c r="O103" i="2"/>
  <c r="Q102" i="2"/>
  <c r="R102" i="2" s="1"/>
  <c r="S102" i="2" s="1"/>
  <c r="T102" i="2" s="1"/>
  <c r="P102" i="2"/>
  <c r="O102" i="2"/>
  <c r="P101" i="2"/>
  <c r="Q101" i="2" s="1"/>
  <c r="R101" i="2" s="1"/>
  <c r="S101" i="2" s="1"/>
  <c r="T101" i="2" s="1"/>
  <c r="O101" i="2"/>
  <c r="P100" i="2"/>
  <c r="Q100" i="2" s="1"/>
  <c r="R100" i="2" s="1"/>
  <c r="S100" i="2" s="1"/>
  <c r="T100" i="2" s="1"/>
  <c r="O100" i="2"/>
  <c r="P99" i="2"/>
  <c r="Q99" i="2" s="1"/>
  <c r="R99" i="2" s="1"/>
  <c r="S99" i="2" s="1"/>
  <c r="T99" i="2" s="1"/>
  <c r="O99" i="2"/>
  <c r="Q98" i="2"/>
  <c r="R98" i="2" s="1"/>
  <c r="S98" i="2" s="1"/>
  <c r="T98" i="2" s="1"/>
  <c r="P98" i="2"/>
  <c r="O98" i="2"/>
  <c r="O97" i="2"/>
  <c r="P97" i="2" s="1"/>
  <c r="Q97" i="2" s="1"/>
  <c r="R97" i="2" s="1"/>
  <c r="S97" i="2" s="1"/>
  <c r="T97" i="2" s="1"/>
  <c r="Q96" i="2"/>
  <c r="R96" i="2" s="1"/>
  <c r="S96" i="2" s="1"/>
  <c r="T96" i="2" s="1"/>
  <c r="P96" i="2"/>
  <c r="O96" i="2"/>
  <c r="R95" i="2"/>
  <c r="S95" i="2" s="1"/>
  <c r="T95" i="2" s="1"/>
  <c r="P95" i="2"/>
  <c r="Q95" i="2" s="1"/>
  <c r="O95" i="2"/>
  <c r="R94" i="2"/>
  <c r="S94" i="2" s="1"/>
  <c r="T94" i="2" s="1"/>
  <c r="Q94" i="2"/>
  <c r="P94" i="2"/>
  <c r="O94" i="2"/>
  <c r="O93" i="2"/>
  <c r="P93" i="2" s="1"/>
  <c r="Q93" i="2" s="1"/>
  <c r="R93" i="2" s="1"/>
  <c r="S93" i="2" s="1"/>
  <c r="T93" i="2" s="1"/>
  <c r="P92" i="2"/>
  <c r="Q92" i="2" s="1"/>
  <c r="R92" i="2" s="1"/>
  <c r="S92" i="2" s="1"/>
  <c r="T92" i="2" s="1"/>
  <c r="O92" i="2"/>
  <c r="P91" i="2"/>
  <c r="Q91" i="2" s="1"/>
  <c r="R91" i="2" s="1"/>
  <c r="S91" i="2" s="1"/>
  <c r="T91" i="2" s="1"/>
  <c r="O91" i="2"/>
  <c r="Q90" i="2"/>
  <c r="R90" i="2" s="1"/>
  <c r="S90" i="2" s="1"/>
  <c r="T90" i="2" s="1"/>
  <c r="P90" i="2"/>
  <c r="O90" i="2"/>
  <c r="O89" i="2"/>
  <c r="P89" i="2" s="1"/>
  <c r="Q89" i="2" s="1"/>
  <c r="R89" i="2" s="1"/>
  <c r="S89" i="2" s="1"/>
  <c r="T89" i="2" s="1"/>
  <c r="P88" i="2"/>
  <c r="Q88" i="2" s="1"/>
  <c r="R88" i="2" s="1"/>
  <c r="S88" i="2" s="1"/>
  <c r="T88" i="2" s="1"/>
  <c r="O88" i="2"/>
  <c r="P87" i="2"/>
  <c r="Q87" i="2" s="1"/>
  <c r="R87" i="2" s="1"/>
  <c r="S87" i="2" s="1"/>
  <c r="T87" i="2" s="1"/>
  <c r="O87" i="2"/>
  <c r="Q86" i="2"/>
  <c r="R86" i="2" s="1"/>
  <c r="S86" i="2" s="1"/>
  <c r="T86" i="2" s="1"/>
  <c r="P86" i="2"/>
  <c r="O86" i="2"/>
  <c r="P85" i="2"/>
  <c r="Q85" i="2" s="1"/>
  <c r="R85" i="2" s="1"/>
  <c r="S85" i="2" s="1"/>
  <c r="T85" i="2" s="1"/>
  <c r="O85" i="2"/>
  <c r="P84" i="2"/>
  <c r="Q84" i="2" s="1"/>
  <c r="R84" i="2" s="1"/>
  <c r="S84" i="2" s="1"/>
  <c r="T84" i="2" s="1"/>
  <c r="O84" i="2"/>
  <c r="P83" i="2"/>
  <c r="Q83" i="2" s="1"/>
  <c r="R83" i="2" s="1"/>
  <c r="S83" i="2" s="1"/>
  <c r="T83" i="2" s="1"/>
  <c r="O83" i="2"/>
  <c r="Q82" i="2"/>
  <c r="R82" i="2" s="1"/>
  <c r="S82" i="2" s="1"/>
  <c r="T82" i="2" s="1"/>
  <c r="P82" i="2"/>
  <c r="O82" i="2"/>
  <c r="O81" i="2"/>
  <c r="P81" i="2" s="1"/>
  <c r="Q81" i="2" s="1"/>
  <c r="R81" i="2" s="1"/>
  <c r="S81" i="2" s="1"/>
  <c r="T81" i="2" s="1"/>
  <c r="Q80" i="2"/>
  <c r="R80" i="2" s="1"/>
  <c r="S80" i="2" s="1"/>
  <c r="T80" i="2" s="1"/>
  <c r="P80" i="2"/>
  <c r="O80" i="2"/>
  <c r="R79" i="2"/>
  <c r="S79" i="2" s="1"/>
  <c r="T79" i="2" s="1"/>
  <c r="P79" i="2"/>
  <c r="Q79" i="2" s="1"/>
  <c r="O79" i="2"/>
  <c r="R78" i="2"/>
  <c r="S78" i="2" s="1"/>
  <c r="T78" i="2" s="1"/>
  <c r="Q78" i="2"/>
  <c r="P78" i="2"/>
  <c r="O78" i="2"/>
  <c r="O77" i="2"/>
  <c r="P77" i="2" s="1"/>
  <c r="Q77" i="2" s="1"/>
  <c r="R77" i="2" s="1"/>
  <c r="S77" i="2" s="1"/>
  <c r="T77" i="2" s="1"/>
  <c r="P76" i="2"/>
  <c r="Q76" i="2" s="1"/>
  <c r="R76" i="2" s="1"/>
  <c r="S76" i="2" s="1"/>
  <c r="T76" i="2" s="1"/>
  <c r="O76" i="2"/>
  <c r="P75" i="2"/>
  <c r="Q75" i="2" s="1"/>
  <c r="R75" i="2" s="1"/>
  <c r="S75" i="2" s="1"/>
  <c r="T75" i="2" s="1"/>
  <c r="O75" i="2"/>
  <c r="Q74" i="2"/>
  <c r="R74" i="2" s="1"/>
  <c r="S74" i="2" s="1"/>
  <c r="T74" i="2" s="1"/>
  <c r="P74" i="2"/>
  <c r="O74" i="2"/>
  <c r="O73" i="2"/>
  <c r="P73" i="2" s="1"/>
  <c r="Q73" i="2" s="1"/>
  <c r="R73" i="2" s="1"/>
  <c r="S73" i="2" s="1"/>
  <c r="T73" i="2" s="1"/>
  <c r="P72" i="2"/>
  <c r="Q72" i="2" s="1"/>
  <c r="R72" i="2" s="1"/>
  <c r="S72" i="2" s="1"/>
  <c r="T72" i="2" s="1"/>
  <c r="O72" i="2"/>
  <c r="P71" i="2"/>
  <c r="Q71" i="2" s="1"/>
  <c r="R71" i="2" s="1"/>
  <c r="S71" i="2" s="1"/>
  <c r="T71" i="2" s="1"/>
  <c r="O71" i="2"/>
  <c r="Q70" i="2"/>
  <c r="R70" i="2" s="1"/>
  <c r="S70" i="2" s="1"/>
  <c r="T70" i="2" s="1"/>
  <c r="P70" i="2"/>
  <c r="O70" i="2"/>
  <c r="P69" i="2"/>
  <c r="Q69" i="2" s="1"/>
  <c r="R69" i="2" s="1"/>
  <c r="S69" i="2" s="1"/>
  <c r="T69" i="2" s="1"/>
  <c r="O69" i="2"/>
  <c r="P68" i="2"/>
  <c r="Q68" i="2" s="1"/>
  <c r="R68" i="2" s="1"/>
  <c r="S68" i="2" s="1"/>
  <c r="T68" i="2" s="1"/>
  <c r="O68" i="2"/>
  <c r="Q67" i="2"/>
  <c r="R67" i="2" s="1"/>
  <c r="S67" i="2" s="1"/>
  <c r="T67" i="2" s="1"/>
  <c r="O67" i="2"/>
  <c r="P67" i="2" s="1"/>
  <c r="O66" i="2"/>
  <c r="P66" i="2" s="1"/>
  <c r="Q66" i="2" s="1"/>
  <c r="R66" i="2" s="1"/>
  <c r="S66" i="2" s="1"/>
  <c r="T66" i="2" s="1"/>
  <c r="O65" i="2"/>
  <c r="P65" i="2" s="1"/>
  <c r="Q65" i="2" s="1"/>
  <c r="R65" i="2" s="1"/>
  <c r="S65" i="2" s="1"/>
  <c r="T65" i="2" s="1"/>
  <c r="O64" i="2"/>
  <c r="P64" i="2" s="1"/>
  <c r="Q64" i="2" s="1"/>
  <c r="R64" i="2" s="1"/>
  <c r="S64" i="2" s="1"/>
  <c r="T64" i="2" s="1"/>
  <c r="O63" i="2"/>
  <c r="P63" i="2" s="1"/>
  <c r="Q63" i="2" s="1"/>
  <c r="R63" i="2" s="1"/>
  <c r="S63" i="2" s="1"/>
  <c r="T63" i="2" s="1"/>
  <c r="O62" i="2"/>
  <c r="P62" i="2" s="1"/>
  <c r="Q62" i="2" s="1"/>
  <c r="R62" i="2" s="1"/>
  <c r="S62" i="2" s="1"/>
  <c r="T62" i="2" s="1"/>
  <c r="O61" i="2"/>
  <c r="P61" i="2" s="1"/>
  <c r="Q61" i="2" s="1"/>
  <c r="R61" i="2" s="1"/>
  <c r="S61" i="2" s="1"/>
  <c r="T61" i="2" s="1"/>
  <c r="P60" i="2"/>
  <c r="Q60" i="2" s="1"/>
  <c r="R60" i="2" s="1"/>
  <c r="S60" i="2" s="1"/>
  <c r="T60" i="2" s="1"/>
  <c r="O60" i="2"/>
  <c r="Q59" i="2"/>
  <c r="R59" i="2" s="1"/>
  <c r="S59" i="2" s="1"/>
  <c r="T59" i="2" s="1"/>
  <c r="O59" i="2"/>
  <c r="P59" i="2" s="1"/>
  <c r="O58" i="2"/>
  <c r="P58" i="2" s="1"/>
  <c r="Q58" i="2" s="1"/>
  <c r="R58" i="2" s="1"/>
  <c r="S58" i="2" s="1"/>
  <c r="T58" i="2" s="1"/>
  <c r="O57" i="2"/>
  <c r="P57" i="2" s="1"/>
  <c r="Q57" i="2" s="1"/>
  <c r="R57" i="2" s="1"/>
  <c r="S57" i="2" s="1"/>
  <c r="T57" i="2" s="1"/>
  <c r="O56" i="2"/>
  <c r="P56" i="2" s="1"/>
  <c r="Q56" i="2" s="1"/>
  <c r="R56" i="2" s="1"/>
  <c r="S56" i="2" s="1"/>
  <c r="T56" i="2" s="1"/>
  <c r="O55" i="2"/>
  <c r="P55" i="2" s="1"/>
  <c r="Q55" i="2" s="1"/>
  <c r="R55" i="2" s="1"/>
  <c r="S55" i="2" s="1"/>
  <c r="T55" i="2" s="1"/>
  <c r="O54" i="2"/>
  <c r="P54" i="2" s="1"/>
  <c r="Q54" i="2" s="1"/>
  <c r="R54" i="2" s="1"/>
  <c r="S54" i="2" s="1"/>
  <c r="T54" i="2" s="1"/>
  <c r="O53" i="2"/>
  <c r="P53" i="2" s="1"/>
  <c r="Q53" i="2" s="1"/>
  <c r="R53" i="2" s="1"/>
  <c r="S53" i="2" s="1"/>
  <c r="T53" i="2" s="1"/>
  <c r="P52" i="2"/>
  <c r="Q52" i="2" s="1"/>
  <c r="R52" i="2" s="1"/>
  <c r="S52" i="2" s="1"/>
  <c r="T52" i="2" s="1"/>
  <c r="O52" i="2"/>
  <c r="Q51" i="2"/>
  <c r="R51" i="2" s="1"/>
  <c r="S51" i="2" s="1"/>
  <c r="T51" i="2" s="1"/>
  <c r="O51" i="2"/>
  <c r="P51" i="2" s="1"/>
  <c r="O50" i="2"/>
  <c r="P50" i="2" s="1"/>
  <c r="Q50" i="2" s="1"/>
  <c r="R50" i="2" s="1"/>
  <c r="S50" i="2" s="1"/>
  <c r="T50" i="2" s="1"/>
  <c r="R49" i="2"/>
  <c r="S49" i="2" s="1"/>
  <c r="T49" i="2" s="1"/>
  <c r="O49" i="2"/>
  <c r="P49" i="2" s="1"/>
  <c r="Q49" i="2" s="1"/>
  <c r="O48" i="2"/>
  <c r="P48" i="2" s="1"/>
  <c r="Q48" i="2" s="1"/>
  <c r="R48" i="2" s="1"/>
  <c r="S48" i="2" s="1"/>
  <c r="T48" i="2" s="1"/>
  <c r="S47" i="2"/>
  <c r="T47" i="2" s="1"/>
  <c r="O47" i="2"/>
  <c r="P47" i="2" s="1"/>
  <c r="Q47" i="2" s="1"/>
  <c r="R47" i="2" s="1"/>
  <c r="O46" i="2"/>
  <c r="P46" i="2" s="1"/>
  <c r="Q46" i="2" s="1"/>
  <c r="R46" i="2" s="1"/>
  <c r="S46" i="2" s="1"/>
  <c r="T46" i="2" s="1"/>
  <c r="O45" i="2"/>
  <c r="P45" i="2" s="1"/>
  <c r="Q45" i="2" s="1"/>
  <c r="R45" i="2" s="1"/>
  <c r="S45" i="2" s="1"/>
  <c r="T45" i="2" s="1"/>
  <c r="P44" i="2"/>
  <c r="Q44" i="2" s="1"/>
  <c r="R44" i="2" s="1"/>
  <c r="S44" i="2" s="1"/>
  <c r="T44" i="2" s="1"/>
  <c r="O44" i="2"/>
  <c r="Q43" i="2"/>
  <c r="R43" i="2" s="1"/>
  <c r="S43" i="2" s="1"/>
  <c r="T43" i="2" s="1"/>
  <c r="O43" i="2"/>
  <c r="P43" i="2" s="1"/>
  <c r="O42" i="2"/>
  <c r="P42" i="2" s="1"/>
  <c r="Q42" i="2" s="1"/>
  <c r="R42" i="2" s="1"/>
  <c r="S42" i="2" s="1"/>
  <c r="T42" i="2" s="1"/>
  <c r="O41" i="2"/>
  <c r="P41" i="2" s="1"/>
  <c r="Q41" i="2" s="1"/>
  <c r="R41" i="2" s="1"/>
  <c r="S41" i="2" s="1"/>
  <c r="T41" i="2" s="1"/>
  <c r="O40" i="2"/>
  <c r="P40" i="2" s="1"/>
  <c r="Q40" i="2" s="1"/>
  <c r="R40" i="2" s="1"/>
  <c r="S40" i="2" s="1"/>
  <c r="T40" i="2" s="1"/>
  <c r="O39" i="2"/>
  <c r="P39" i="2" s="1"/>
  <c r="Q39" i="2" s="1"/>
  <c r="R39" i="2" s="1"/>
  <c r="S39" i="2" s="1"/>
  <c r="T39" i="2" s="1"/>
  <c r="O38" i="2"/>
  <c r="P38" i="2" s="1"/>
  <c r="Q38" i="2" s="1"/>
  <c r="R38" i="2" s="1"/>
  <c r="S38" i="2" s="1"/>
  <c r="T38" i="2" s="1"/>
  <c r="O37" i="2"/>
  <c r="P37" i="2" s="1"/>
  <c r="Q37" i="2" s="1"/>
  <c r="R37" i="2" s="1"/>
  <c r="S37" i="2" s="1"/>
  <c r="T37" i="2" s="1"/>
  <c r="P36" i="2"/>
  <c r="Q36" i="2" s="1"/>
  <c r="R36" i="2" s="1"/>
  <c r="S36" i="2" s="1"/>
  <c r="T36" i="2" s="1"/>
  <c r="O36" i="2"/>
  <c r="Q35" i="2"/>
  <c r="R35" i="2" s="1"/>
  <c r="S35" i="2" s="1"/>
  <c r="T35" i="2" s="1"/>
  <c r="O35" i="2"/>
  <c r="P35" i="2" s="1"/>
  <c r="Q34" i="2"/>
  <c r="R34" i="2" s="1"/>
  <c r="S34" i="2" s="1"/>
  <c r="T34" i="2" s="1"/>
  <c r="O34" i="2"/>
  <c r="P34" i="2" s="1"/>
  <c r="O33" i="2"/>
  <c r="P33" i="2" s="1"/>
  <c r="Q33" i="2" s="1"/>
  <c r="R33" i="2" s="1"/>
  <c r="S33" i="2" s="1"/>
  <c r="T33" i="2" s="1"/>
  <c r="S32" i="2"/>
  <c r="T32" i="2" s="1"/>
  <c r="O32" i="2"/>
  <c r="P32" i="2" s="1"/>
  <c r="Q32" i="2" s="1"/>
  <c r="R32" i="2" s="1"/>
  <c r="O31" i="2"/>
  <c r="P31" i="2" s="1"/>
  <c r="Q31" i="2" s="1"/>
  <c r="R31" i="2" s="1"/>
  <c r="S31" i="2" s="1"/>
  <c r="T31" i="2" s="1"/>
  <c r="T30" i="2"/>
  <c r="O30" i="2"/>
  <c r="P30" i="2" s="1"/>
  <c r="Q30" i="2" s="1"/>
  <c r="R30" i="2" s="1"/>
  <c r="S30" i="2" s="1"/>
  <c r="O29" i="2"/>
  <c r="P29" i="2" s="1"/>
  <c r="Q29" i="2" s="1"/>
  <c r="R29" i="2" s="1"/>
  <c r="S29" i="2" s="1"/>
  <c r="T29" i="2" s="1"/>
  <c r="P28" i="2"/>
  <c r="Q28" i="2" s="1"/>
  <c r="R28" i="2" s="1"/>
  <c r="S28" i="2" s="1"/>
  <c r="T28" i="2" s="1"/>
  <c r="O28" i="2"/>
  <c r="Q27" i="2"/>
  <c r="R27" i="2" s="1"/>
  <c r="S27" i="2" s="1"/>
  <c r="T27" i="2" s="1"/>
  <c r="O27" i="2"/>
  <c r="P27" i="2" s="1"/>
  <c r="O26" i="2"/>
  <c r="P26" i="2" s="1"/>
  <c r="Q26" i="2" s="1"/>
  <c r="R26" i="2" s="1"/>
  <c r="S26" i="2" s="1"/>
  <c r="T26" i="2" s="1"/>
  <c r="O25" i="2"/>
  <c r="P25" i="2" s="1"/>
  <c r="Q25" i="2" s="1"/>
  <c r="R25" i="2" s="1"/>
  <c r="S25" i="2" s="1"/>
  <c r="T25" i="2" s="1"/>
  <c r="O24" i="2"/>
  <c r="P24" i="2" s="1"/>
  <c r="Q24" i="2" s="1"/>
  <c r="R24" i="2" s="1"/>
  <c r="S24" i="2" s="1"/>
  <c r="T24" i="2" s="1"/>
  <c r="O23" i="2"/>
  <c r="P23" i="2" s="1"/>
  <c r="Q23" i="2" s="1"/>
  <c r="R23" i="2" s="1"/>
  <c r="S23" i="2" s="1"/>
  <c r="T23" i="2" s="1"/>
  <c r="O22" i="2"/>
  <c r="P22" i="2" s="1"/>
  <c r="Q22" i="2" s="1"/>
  <c r="R22" i="2" s="1"/>
  <c r="S22" i="2" s="1"/>
  <c r="T22" i="2" s="1"/>
  <c r="O21" i="2"/>
  <c r="P21" i="2" s="1"/>
  <c r="Q21" i="2" s="1"/>
  <c r="R21" i="2" s="1"/>
  <c r="S21" i="2" s="1"/>
  <c r="T21" i="2" s="1"/>
  <c r="P20" i="2"/>
  <c r="Q20" i="2" s="1"/>
  <c r="R20" i="2" s="1"/>
  <c r="S20" i="2" s="1"/>
  <c r="T20" i="2" s="1"/>
  <c r="O20" i="2"/>
  <c r="Q19" i="2"/>
  <c r="R19" i="2" s="1"/>
  <c r="S19" i="2" s="1"/>
  <c r="T19" i="2" s="1"/>
  <c r="O19" i="2"/>
  <c r="P19" i="2" s="1"/>
  <c r="O18" i="2"/>
  <c r="P18" i="2" s="1"/>
  <c r="Q18" i="2" s="1"/>
  <c r="R18" i="2" s="1"/>
  <c r="S18" i="2" s="1"/>
  <c r="T18" i="2" s="1"/>
  <c r="R17" i="2"/>
  <c r="S17" i="2" s="1"/>
  <c r="T17" i="2" s="1"/>
  <c r="O17" i="2"/>
  <c r="P17" i="2" s="1"/>
  <c r="Q17" i="2" s="1"/>
  <c r="O16" i="2"/>
  <c r="P16" i="2" s="1"/>
  <c r="Q16" i="2" s="1"/>
  <c r="R16" i="2" s="1"/>
  <c r="S16" i="2" s="1"/>
  <c r="T16" i="2" s="1"/>
  <c r="S15" i="2"/>
  <c r="T15" i="2" s="1"/>
  <c r="O15" i="2"/>
  <c r="P15" i="2" s="1"/>
  <c r="Q15" i="2" s="1"/>
  <c r="R15" i="2" s="1"/>
  <c r="O14" i="2"/>
  <c r="P14" i="2" s="1"/>
  <c r="Q14" i="2" s="1"/>
  <c r="R14" i="2" s="1"/>
  <c r="S14" i="2" s="1"/>
  <c r="T14" i="2" s="1"/>
  <c r="O13" i="2"/>
  <c r="P13" i="2" s="1"/>
  <c r="Q13" i="2" s="1"/>
  <c r="R13" i="2" s="1"/>
  <c r="S13" i="2" s="1"/>
  <c r="T13" i="2" s="1"/>
  <c r="P12" i="2"/>
  <c r="Q12" i="2" s="1"/>
  <c r="R12" i="2" s="1"/>
  <c r="S12" i="2" s="1"/>
  <c r="T12" i="2" s="1"/>
  <c r="O12" i="2"/>
  <c r="Q11" i="2"/>
  <c r="R11" i="2" s="1"/>
  <c r="S11" i="2" s="1"/>
  <c r="T11" i="2" s="1"/>
  <c r="O11" i="2"/>
  <c r="P11" i="2" s="1"/>
  <c r="O10" i="2"/>
  <c r="P10" i="2" s="1"/>
  <c r="Q10" i="2" s="1"/>
  <c r="R10" i="2" s="1"/>
  <c r="S10" i="2" s="1"/>
  <c r="T10" i="2" s="1"/>
  <c r="O9" i="2"/>
  <c r="P9" i="2" s="1"/>
  <c r="Q9" i="2" s="1"/>
  <c r="R9" i="2" s="1"/>
  <c r="S9" i="2" s="1"/>
  <c r="T9" i="2" s="1"/>
  <c r="O8" i="2"/>
  <c r="P8" i="2" s="1"/>
  <c r="Q8" i="2" s="1"/>
  <c r="R8" i="2" s="1"/>
  <c r="S8" i="2" s="1"/>
  <c r="T8" i="2" s="1"/>
  <c r="O7" i="2"/>
  <c r="P7" i="2" s="1"/>
  <c r="Q7" i="2" s="1"/>
  <c r="R7" i="2" s="1"/>
  <c r="S7" i="2" s="1"/>
  <c r="T7" i="2" s="1"/>
  <c r="O6" i="2"/>
  <c r="P6" i="2" s="1"/>
  <c r="Q6" i="2" s="1"/>
  <c r="R6" i="2" s="1"/>
  <c r="S6" i="2" s="1"/>
  <c r="T6" i="2" s="1"/>
  <c r="O5" i="2"/>
  <c r="P5" i="2" s="1"/>
  <c r="Q5" i="2" s="1"/>
  <c r="R5" i="2" s="1"/>
  <c r="S5" i="2" s="1"/>
  <c r="T5" i="2" s="1"/>
  <c r="P4" i="2"/>
  <c r="Q4" i="2" s="1"/>
  <c r="R4" i="2" s="1"/>
  <c r="S4" i="2" s="1"/>
  <c r="T4" i="2" s="1"/>
  <c r="O4" i="2"/>
  <c r="Q3" i="2"/>
  <c r="R3" i="2" s="1"/>
  <c r="S3" i="2" s="1"/>
  <c r="T3" i="2" s="1"/>
  <c r="O3" i="2"/>
  <c r="P3" i="2" s="1"/>
  <c r="Q2" i="2"/>
  <c r="R2" i="2" s="1"/>
  <c r="S2" i="2" s="1"/>
  <c r="T2" i="2" s="1"/>
  <c r="O2" i="2"/>
  <c r="P2" i="2" s="1"/>
  <c r="G28" i="2"/>
  <c r="H28" i="2" s="1"/>
  <c r="I28" i="2" s="1"/>
  <c r="J28" i="2" s="1"/>
  <c r="K28" i="2" s="1"/>
  <c r="L28" i="2" s="1"/>
  <c r="G29" i="2"/>
  <c r="H29" i="2" s="1"/>
  <c r="I29" i="2" s="1"/>
  <c r="J29" i="2" s="1"/>
  <c r="K29" i="2" s="1"/>
  <c r="L29" i="2" s="1"/>
  <c r="G15" i="2"/>
  <c r="H15" i="2" s="1"/>
  <c r="I15" i="2" s="1"/>
  <c r="J15" i="2" s="1"/>
  <c r="K15" i="2" s="1"/>
  <c r="L15" i="2" s="1"/>
  <c r="G27" i="2"/>
  <c r="H27" i="2" s="1"/>
  <c r="I27" i="2" s="1"/>
  <c r="J27" i="2" s="1"/>
  <c r="K27" i="2" s="1"/>
  <c r="L27" i="2" s="1"/>
  <c r="G37" i="2"/>
  <c r="H37" i="2" s="1"/>
  <c r="I37" i="2" s="1"/>
  <c r="J37" i="2" s="1"/>
  <c r="K37" i="2" s="1"/>
  <c r="L37" i="2" s="1"/>
  <c r="G46" i="2"/>
  <c r="H46" i="2" s="1"/>
  <c r="I46" i="2" s="1"/>
  <c r="J46" i="2" s="1"/>
  <c r="K46" i="2" s="1"/>
  <c r="L46" i="2" s="1"/>
  <c r="G59" i="2"/>
  <c r="H59" i="2" s="1"/>
  <c r="I59" i="2" s="1"/>
  <c r="J59" i="2" s="1"/>
  <c r="K59" i="2" s="1"/>
  <c r="L59" i="2" s="1"/>
  <c r="G79" i="2"/>
  <c r="H79" i="2" s="1"/>
  <c r="I79" i="2" s="1"/>
  <c r="J79" i="2" s="1"/>
  <c r="K79" i="2" s="1"/>
  <c r="L79" i="2" s="1"/>
  <c r="G3" i="2"/>
  <c r="H3" i="2" s="1"/>
  <c r="I3" i="2" s="1"/>
  <c r="J3" i="2" s="1"/>
  <c r="K3" i="2" s="1"/>
  <c r="L3" i="2" s="1"/>
  <c r="G7" i="2"/>
  <c r="H7" i="2" s="1"/>
  <c r="I7" i="2" s="1"/>
  <c r="J7" i="2" s="1"/>
  <c r="K7" i="2" s="1"/>
  <c r="L7" i="2" s="1"/>
  <c r="G11" i="2"/>
  <c r="H11" i="2" s="1"/>
  <c r="I11" i="2" s="1"/>
  <c r="J11" i="2" s="1"/>
  <c r="K11" i="2" s="1"/>
  <c r="L11" i="2" s="1"/>
  <c r="G19" i="2"/>
  <c r="H19" i="2" s="1"/>
  <c r="I19" i="2" s="1"/>
  <c r="J19" i="2" s="1"/>
  <c r="K19" i="2" s="1"/>
  <c r="L19" i="2" s="1"/>
  <c r="G23" i="2"/>
  <c r="H23" i="2" s="1"/>
  <c r="I23" i="2" s="1"/>
  <c r="J23" i="2" s="1"/>
  <c r="K23" i="2" s="1"/>
  <c r="L23" i="2" s="1"/>
  <c r="G31" i="2"/>
  <c r="H31" i="2" s="1"/>
  <c r="I31" i="2" s="1"/>
  <c r="J31" i="2" s="1"/>
  <c r="K31" i="2" s="1"/>
  <c r="L31" i="2" s="1"/>
  <c r="G35" i="2"/>
  <c r="H35" i="2" s="1"/>
  <c r="I35" i="2" s="1"/>
  <c r="J35" i="2" s="1"/>
  <c r="K35" i="2" s="1"/>
  <c r="L35" i="2" s="1"/>
  <c r="G39" i="2"/>
  <c r="H39" i="2" s="1"/>
  <c r="I39" i="2" s="1"/>
  <c r="J39" i="2" s="1"/>
  <c r="K39" i="2" s="1"/>
  <c r="L39" i="2" s="1"/>
  <c r="G43" i="2"/>
  <c r="H43" i="2" s="1"/>
  <c r="I43" i="2" s="1"/>
  <c r="J43" i="2" s="1"/>
  <c r="K43" i="2" s="1"/>
  <c r="L43" i="2" s="1"/>
  <c r="G81" i="2" l="1"/>
  <c r="H81" i="2" s="1"/>
  <c r="I81" i="2" s="1"/>
  <c r="J81" i="2" s="1"/>
  <c r="K81" i="2" s="1"/>
  <c r="L81" i="2" s="1"/>
  <c r="G77" i="2"/>
  <c r="H77" i="2" s="1"/>
  <c r="I77" i="2" s="1"/>
  <c r="J77" i="2" s="1"/>
  <c r="K77" i="2" s="1"/>
  <c r="L77" i="2" s="1"/>
  <c r="G61" i="2"/>
  <c r="H61" i="2" s="1"/>
  <c r="I61" i="2" s="1"/>
  <c r="J61" i="2" s="1"/>
  <c r="K61" i="2" s="1"/>
  <c r="L61" i="2" s="1"/>
  <c r="G49" i="2"/>
  <c r="H49" i="2" s="1"/>
  <c r="I49" i="2" s="1"/>
  <c r="J49" i="2" s="1"/>
  <c r="K49" i="2" s="1"/>
  <c r="L49" i="2" s="1"/>
  <c r="G96" i="2"/>
  <c r="H96" i="2" s="1"/>
  <c r="I96" i="2" s="1"/>
  <c r="J96" i="2" s="1"/>
  <c r="K96" i="2" s="1"/>
  <c r="L96" i="2" s="1"/>
  <c r="G92" i="2"/>
  <c r="H92" i="2" s="1"/>
  <c r="I92" i="2" s="1"/>
  <c r="J92" i="2" s="1"/>
  <c r="K92" i="2" s="1"/>
  <c r="L92" i="2" s="1"/>
  <c r="G88" i="2"/>
  <c r="H88" i="2" s="1"/>
  <c r="I88" i="2" s="1"/>
  <c r="J88" i="2" s="1"/>
  <c r="K88" i="2" s="1"/>
  <c r="L88" i="2" s="1"/>
  <c r="G72" i="2"/>
  <c r="H72" i="2" s="1"/>
  <c r="I72" i="2" s="1"/>
  <c r="J72" i="2" s="1"/>
  <c r="K72" i="2" s="1"/>
  <c r="L72" i="2" s="1"/>
  <c r="G60" i="2"/>
  <c r="H60" i="2" s="1"/>
  <c r="I60" i="2" s="1"/>
  <c r="J60" i="2" s="1"/>
  <c r="K60" i="2" s="1"/>
  <c r="L60" i="2" s="1"/>
  <c r="G56" i="2"/>
  <c r="H56" i="2" s="1"/>
  <c r="I56" i="2" s="1"/>
  <c r="J56" i="2" s="1"/>
  <c r="K56" i="2" s="1"/>
  <c r="L56" i="2" s="1"/>
  <c r="G95" i="2"/>
  <c r="H95" i="2" s="1"/>
  <c r="I95" i="2" s="1"/>
  <c r="J95" i="2" s="1"/>
  <c r="K95" i="2" s="1"/>
  <c r="L95" i="2" s="1"/>
  <c r="G87" i="2"/>
  <c r="H87" i="2" s="1"/>
  <c r="I87" i="2" s="1"/>
  <c r="J87" i="2" s="1"/>
  <c r="K87" i="2" s="1"/>
  <c r="L87" i="2" s="1"/>
  <c r="G83" i="2"/>
  <c r="H83" i="2" s="1"/>
  <c r="I83" i="2" s="1"/>
  <c r="J83" i="2" s="1"/>
  <c r="K83" i="2" s="1"/>
  <c r="L83" i="2" s="1"/>
  <c r="G75" i="2"/>
  <c r="H75" i="2" s="1"/>
  <c r="I75" i="2" s="1"/>
  <c r="J75" i="2" s="1"/>
  <c r="K75" i="2" s="1"/>
  <c r="L75" i="2" s="1"/>
  <c r="G71" i="2"/>
  <c r="H71" i="2" s="1"/>
  <c r="I71" i="2" s="1"/>
  <c r="J71" i="2" s="1"/>
  <c r="K71" i="2" s="1"/>
  <c r="L71" i="2" s="1"/>
  <c r="G67" i="2"/>
  <c r="H67" i="2" s="1"/>
  <c r="I67" i="2" s="1"/>
  <c r="J67" i="2" s="1"/>
  <c r="K67" i="2" s="1"/>
  <c r="L67" i="2" s="1"/>
  <c r="G63" i="2"/>
  <c r="H63" i="2" s="1"/>
  <c r="I63" i="2" s="1"/>
  <c r="J63" i="2" s="1"/>
  <c r="K63" i="2" s="1"/>
  <c r="L63" i="2" s="1"/>
  <c r="G55" i="2"/>
  <c r="H55" i="2" s="1"/>
  <c r="I55" i="2" s="1"/>
  <c r="J55" i="2" s="1"/>
  <c r="K55" i="2" s="1"/>
  <c r="L55" i="2" s="1"/>
  <c r="G51" i="2"/>
  <c r="H51" i="2" s="1"/>
  <c r="I51" i="2" s="1"/>
  <c r="J51" i="2" s="1"/>
  <c r="K51" i="2" s="1"/>
  <c r="L51" i="2" s="1"/>
  <c r="G17" i="2"/>
  <c r="H17" i="2" s="1"/>
  <c r="I17" i="2" s="1"/>
  <c r="J17" i="2" s="1"/>
  <c r="K17" i="2" s="1"/>
  <c r="L17" i="2" s="1"/>
  <c r="G13" i="2"/>
  <c r="H13" i="2" s="1"/>
  <c r="I13" i="2" s="1"/>
  <c r="J13" i="2" s="1"/>
  <c r="K13" i="2" s="1"/>
  <c r="L13" i="2" s="1"/>
  <c r="G40" i="2"/>
  <c r="H40" i="2" s="1"/>
  <c r="I40" i="2" s="1"/>
  <c r="J40" i="2" s="1"/>
  <c r="K40" i="2" s="1"/>
  <c r="L40" i="2" s="1"/>
  <c r="G36" i="2"/>
  <c r="H36" i="2" s="1"/>
  <c r="I36" i="2" s="1"/>
  <c r="J36" i="2" s="1"/>
  <c r="K36" i="2" s="1"/>
  <c r="L36" i="2" s="1"/>
  <c r="G24" i="2"/>
  <c r="H24" i="2" s="1"/>
  <c r="I24" i="2" s="1"/>
  <c r="J24" i="2" s="1"/>
  <c r="K24" i="2" s="1"/>
  <c r="L24" i="2" s="1"/>
  <c r="G12" i="2"/>
  <c r="H12" i="2" s="1"/>
  <c r="I12" i="2" s="1"/>
  <c r="J12" i="2" s="1"/>
  <c r="K12" i="2" s="1"/>
  <c r="L12" i="2" s="1"/>
  <c r="G8" i="2"/>
  <c r="H8" i="2" s="1"/>
  <c r="I8" i="2" s="1"/>
  <c r="J8" i="2" s="1"/>
  <c r="K8" i="2" s="1"/>
  <c r="L8" i="2" s="1"/>
  <c r="G4" i="2"/>
  <c r="H4" i="2" s="1"/>
  <c r="I4" i="2" s="1"/>
  <c r="J4" i="2" s="1"/>
  <c r="K4" i="2" s="1"/>
  <c r="L4" i="2" s="1"/>
  <c r="E2" i="1"/>
  <c r="F2" i="1"/>
  <c r="G2" i="1"/>
  <c r="H2" i="1"/>
  <c r="I2" i="1" s="1"/>
  <c r="J2" i="1" s="1"/>
  <c r="E3" i="1"/>
  <c r="F3" i="1"/>
  <c r="G3" i="1" s="1"/>
  <c r="H3" i="1" s="1"/>
  <c r="I3" i="1" s="1"/>
  <c r="J3" i="1" s="1"/>
  <c r="E4" i="1"/>
  <c r="F4" i="1"/>
  <c r="G4" i="1"/>
  <c r="H4" i="1"/>
  <c r="I4" i="1" s="1"/>
  <c r="J4" i="1" s="1"/>
  <c r="E5" i="1"/>
  <c r="F5" i="1"/>
  <c r="G5" i="1" s="1"/>
  <c r="H5" i="1" s="1"/>
  <c r="I5" i="1" s="1"/>
  <c r="J5" i="1" s="1"/>
  <c r="E6" i="1"/>
  <c r="F6" i="1"/>
  <c r="G6" i="1"/>
  <c r="H6" i="1"/>
  <c r="I6" i="1" s="1"/>
  <c r="J6" i="1" s="1"/>
  <c r="E7" i="1"/>
  <c r="F7" i="1"/>
  <c r="G7" i="1" s="1"/>
  <c r="H7" i="1" s="1"/>
  <c r="I7" i="1" s="1"/>
  <c r="J7" i="1" s="1"/>
  <c r="E8" i="1"/>
  <c r="F8" i="1"/>
  <c r="G8" i="1"/>
  <c r="H8" i="1"/>
  <c r="I8" i="1" s="1"/>
  <c r="J8" i="1" s="1"/>
  <c r="E9" i="1"/>
  <c r="F9" i="1"/>
  <c r="G9" i="1" s="1"/>
  <c r="H9" i="1" s="1"/>
  <c r="I9" i="1" s="1"/>
  <c r="J9" i="1" s="1"/>
  <c r="E10" i="1"/>
  <c r="F10" i="1"/>
  <c r="G10" i="1"/>
  <c r="H10" i="1"/>
  <c r="I10" i="1" s="1"/>
  <c r="J10" i="1" s="1"/>
  <c r="E11" i="1"/>
  <c r="F11" i="1"/>
  <c r="G11" i="1" s="1"/>
  <c r="H11" i="1" s="1"/>
  <c r="I11" i="1" s="1"/>
  <c r="J11" i="1" s="1"/>
  <c r="E12" i="1"/>
  <c r="F12" i="1"/>
  <c r="G12" i="1"/>
  <c r="H12" i="1"/>
  <c r="I12" i="1" s="1"/>
  <c r="J12" i="1" s="1"/>
  <c r="M101" i="1"/>
  <c r="N101" i="1" s="1"/>
  <c r="O101" i="1" s="1"/>
  <c r="P101" i="1" s="1"/>
  <c r="Q101" i="1" s="1"/>
  <c r="R101" i="1" s="1"/>
  <c r="M102" i="1"/>
  <c r="N102" i="1"/>
  <c r="O102" i="1" s="1"/>
  <c r="P102" i="1" s="1"/>
  <c r="Q102" i="1" s="1"/>
  <c r="R102" i="1" s="1"/>
  <c r="M103" i="1"/>
  <c r="N103" i="1" s="1"/>
  <c r="O103" i="1" s="1"/>
  <c r="P103" i="1"/>
  <c r="Q103" i="1" s="1"/>
  <c r="R103" i="1" s="1"/>
  <c r="M104" i="1"/>
  <c r="N104" i="1"/>
  <c r="O104" i="1" s="1"/>
  <c r="P104" i="1" s="1"/>
  <c r="Q104" i="1" s="1"/>
  <c r="R104" i="1" s="1"/>
  <c r="M105" i="1"/>
  <c r="N105" i="1" s="1"/>
  <c r="O105" i="1" s="1"/>
  <c r="P105" i="1"/>
  <c r="Q105" i="1" s="1"/>
  <c r="R105" i="1" s="1"/>
  <c r="M106" i="1"/>
  <c r="N106" i="1"/>
  <c r="O106" i="1" s="1"/>
  <c r="P106" i="1" s="1"/>
  <c r="Q106" i="1" s="1"/>
  <c r="R106" i="1"/>
  <c r="M107" i="1"/>
  <c r="N107" i="1" s="1"/>
  <c r="O107" i="1" s="1"/>
  <c r="P107" i="1" s="1"/>
  <c r="Q107" i="1" s="1"/>
  <c r="R107" i="1" s="1"/>
  <c r="M108" i="1"/>
  <c r="N108" i="1"/>
  <c r="O108" i="1" s="1"/>
  <c r="P108" i="1" s="1"/>
  <c r="Q108" i="1" s="1"/>
  <c r="R108" i="1" s="1"/>
  <c r="M109" i="1"/>
  <c r="N109" i="1" s="1"/>
  <c r="O109" i="1" s="1"/>
  <c r="P109" i="1" s="1"/>
  <c r="Q109" i="1" s="1"/>
  <c r="R109" i="1" s="1"/>
  <c r="M110" i="1"/>
  <c r="N110" i="1"/>
  <c r="O110" i="1" s="1"/>
  <c r="P110" i="1" s="1"/>
  <c r="Q110" i="1" s="1"/>
  <c r="R110" i="1" s="1"/>
  <c r="M111" i="1"/>
  <c r="N111" i="1" s="1"/>
  <c r="O111" i="1" s="1"/>
  <c r="P111" i="1"/>
  <c r="Q111" i="1" s="1"/>
  <c r="R111" i="1" s="1"/>
  <c r="M112" i="1"/>
  <c r="N112" i="1"/>
  <c r="O112" i="1" s="1"/>
  <c r="P112" i="1" s="1"/>
  <c r="Q112" i="1" s="1"/>
  <c r="R112" i="1" s="1"/>
  <c r="M113" i="1"/>
  <c r="N113" i="1" s="1"/>
  <c r="O113" i="1" s="1"/>
  <c r="P113" i="1"/>
  <c r="Q113" i="1" s="1"/>
  <c r="R113" i="1" s="1"/>
  <c r="M114" i="1"/>
  <c r="N114" i="1"/>
  <c r="O114" i="1" s="1"/>
  <c r="P114" i="1" s="1"/>
  <c r="Q114" i="1" s="1"/>
  <c r="R114" i="1" s="1"/>
  <c r="M115" i="1"/>
  <c r="N115" i="1" s="1"/>
  <c r="O115" i="1" s="1"/>
  <c r="P115" i="1" s="1"/>
  <c r="Q115" i="1" s="1"/>
  <c r="R115" i="1" s="1"/>
  <c r="M116" i="1"/>
  <c r="N116" i="1"/>
  <c r="O116" i="1" s="1"/>
  <c r="P116" i="1" s="1"/>
  <c r="Q116" i="1" s="1"/>
  <c r="R116" i="1" s="1"/>
  <c r="M117" i="1"/>
  <c r="N117" i="1" s="1"/>
  <c r="O117" i="1" s="1"/>
  <c r="P117" i="1" s="1"/>
  <c r="Q117" i="1" s="1"/>
  <c r="R117" i="1" s="1"/>
  <c r="M118" i="1"/>
  <c r="N118" i="1"/>
  <c r="O118" i="1" s="1"/>
  <c r="P118" i="1" s="1"/>
  <c r="Q118" i="1" s="1"/>
  <c r="R118" i="1" s="1"/>
  <c r="M119" i="1"/>
  <c r="N119" i="1" s="1"/>
  <c r="O119" i="1" s="1"/>
  <c r="P119" i="1"/>
  <c r="Q119" i="1" s="1"/>
  <c r="R119" i="1" s="1"/>
  <c r="M120" i="1"/>
  <c r="N120" i="1"/>
  <c r="O120" i="1" s="1"/>
  <c r="P120" i="1" s="1"/>
  <c r="Q120" i="1" s="1"/>
  <c r="R120" i="1" s="1"/>
  <c r="M121" i="1"/>
  <c r="N121" i="1" s="1"/>
  <c r="O121" i="1" s="1"/>
  <c r="P121" i="1"/>
  <c r="Q121" i="1" s="1"/>
  <c r="R121" i="1" s="1"/>
  <c r="M122" i="1"/>
  <c r="N122" i="1" s="1"/>
  <c r="O122" i="1" s="1"/>
  <c r="P122" i="1" s="1"/>
  <c r="Q122" i="1" s="1"/>
  <c r="R122" i="1" s="1"/>
  <c r="M123" i="1"/>
  <c r="N123" i="1" s="1"/>
  <c r="O123" i="1" s="1"/>
  <c r="P123" i="1" s="1"/>
  <c r="Q123" i="1" s="1"/>
  <c r="R123" i="1" s="1"/>
  <c r="M124" i="1"/>
  <c r="N124" i="1" s="1"/>
  <c r="O124" i="1" s="1"/>
  <c r="P124" i="1" s="1"/>
  <c r="Q124" i="1" s="1"/>
  <c r="R124" i="1" s="1"/>
  <c r="M125" i="1"/>
  <c r="N125" i="1" s="1"/>
  <c r="O125" i="1" s="1"/>
  <c r="P125" i="1" s="1"/>
  <c r="Q125" i="1" s="1"/>
  <c r="R125" i="1" s="1"/>
  <c r="M126" i="1"/>
  <c r="N126" i="1"/>
  <c r="O126" i="1" s="1"/>
  <c r="P126" i="1" s="1"/>
  <c r="Q126" i="1" s="1"/>
  <c r="R126" i="1" s="1"/>
  <c r="M127" i="1"/>
  <c r="N127" i="1" s="1"/>
  <c r="O127" i="1"/>
  <c r="P127" i="1" s="1"/>
  <c r="Q127" i="1" s="1"/>
  <c r="R127" i="1" s="1"/>
  <c r="M128" i="1"/>
  <c r="N128" i="1"/>
  <c r="O128" i="1" s="1"/>
  <c r="P128" i="1" s="1"/>
  <c r="Q128" i="1" s="1"/>
  <c r="R128" i="1" s="1"/>
  <c r="M129" i="1"/>
  <c r="N129" i="1" s="1"/>
  <c r="O129" i="1"/>
  <c r="P129" i="1"/>
  <c r="Q129" i="1" s="1"/>
  <c r="R129" i="1" s="1"/>
  <c r="M130" i="1"/>
  <c r="N130" i="1" s="1"/>
  <c r="O130" i="1" s="1"/>
  <c r="P130" i="1" s="1"/>
  <c r="Q130" i="1" s="1"/>
  <c r="R130" i="1" s="1"/>
  <c r="M131" i="1"/>
  <c r="N131" i="1" s="1"/>
  <c r="O131" i="1" s="1"/>
  <c r="P131" i="1" s="1"/>
  <c r="Q131" i="1" s="1"/>
  <c r="R131" i="1" s="1"/>
  <c r="M132" i="1"/>
  <c r="N132" i="1" s="1"/>
  <c r="O132" i="1" s="1"/>
  <c r="P132" i="1" s="1"/>
  <c r="Q132" i="1" s="1"/>
  <c r="R132" i="1" s="1"/>
  <c r="M133" i="1"/>
  <c r="N133" i="1" s="1"/>
  <c r="O133" i="1" s="1"/>
  <c r="P133" i="1" s="1"/>
  <c r="Q133" i="1" s="1"/>
  <c r="R133" i="1" s="1"/>
  <c r="M134" i="1"/>
  <c r="N134" i="1"/>
  <c r="O134" i="1" s="1"/>
  <c r="P134" i="1" s="1"/>
  <c r="Q134" i="1" s="1"/>
  <c r="R134" i="1" s="1"/>
  <c r="M135" i="1"/>
  <c r="N135" i="1" s="1"/>
  <c r="O135" i="1"/>
  <c r="P135" i="1" s="1"/>
  <c r="Q135" i="1" s="1"/>
  <c r="R135" i="1" s="1"/>
  <c r="M136" i="1"/>
  <c r="N136" i="1"/>
  <c r="O136" i="1" s="1"/>
  <c r="P136" i="1" s="1"/>
  <c r="Q136" i="1"/>
  <c r="R136" i="1" s="1"/>
  <c r="M137" i="1"/>
  <c r="N137" i="1" s="1"/>
  <c r="O137" i="1"/>
  <c r="P137" i="1"/>
  <c r="Q137" i="1" s="1"/>
  <c r="R137" i="1" s="1"/>
  <c r="M138" i="1"/>
  <c r="N138" i="1" s="1"/>
  <c r="O138" i="1" s="1"/>
  <c r="P138" i="1" s="1"/>
  <c r="Q138" i="1" s="1"/>
  <c r="R138" i="1" s="1"/>
  <c r="M139" i="1"/>
  <c r="N139" i="1" s="1"/>
  <c r="O139" i="1" s="1"/>
  <c r="P139" i="1" s="1"/>
  <c r="Q139" i="1" s="1"/>
  <c r="R139" i="1" s="1"/>
  <c r="M140" i="1"/>
  <c r="N140" i="1" s="1"/>
  <c r="O140" i="1" s="1"/>
  <c r="P140" i="1" s="1"/>
  <c r="Q140" i="1" s="1"/>
  <c r="R140" i="1" s="1"/>
  <c r="M141" i="1"/>
  <c r="N141" i="1" s="1"/>
  <c r="O141" i="1" s="1"/>
  <c r="P141" i="1" s="1"/>
  <c r="Q141" i="1" s="1"/>
  <c r="R141" i="1" s="1"/>
  <c r="M142" i="1"/>
  <c r="N142" i="1"/>
  <c r="O142" i="1" s="1"/>
  <c r="P142" i="1" s="1"/>
  <c r="Q142" i="1" s="1"/>
  <c r="R142" i="1" s="1"/>
  <c r="M143" i="1"/>
  <c r="N143" i="1" s="1"/>
  <c r="O143" i="1"/>
  <c r="P143" i="1" s="1"/>
  <c r="Q143" i="1" s="1"/>
  <c r="R143" i="1" s="1"/>
  <c r="M144" i="1"/>
  <c r="N144" i="1"/>
  <c r="O144" i="1" s="1"/>
  <c r="P144" i="1" s="1"/>
  <c r="Q144" i="1" s="1"/>
  <c r="R144" i="1" s="1"/>
  <c r="M145" i="1"/>
  <c r="N145" i="1" s="1"/>
  <c r="O145" i="1"/>
  <c r="P145" i="1"/>
  <c r="Q145" i="1" s="1"/>
  <c r="R145" i="1" s="1"/>
  <c r="M146" i="1"/>
  <c r="N146" i="1" s="1"/>
  <c r="O146" i="1" s="1"/>
  <c r="P146" i="1" s="1"/>
  <c r="Q146" i="1" s="1"/>
  <c r="R146" i="1" s="1"/>
  <c r="M147" i="1"/>
  <c r="N147" i="1" s="1"/>
  <c r="O147" i="1" s="1"/>
  <c r="P147" i="1" s="1"/>
  <c r="Q147" i="1" s="1"/>
  <c r="R147" i="1" s="1"/>
  <c r="M148" i="1"/>
  <c r="N148" i="1" s="1"/>
  <c r="O148" i="1" s="1"/>
  <c r="P148" i="1" s="1"/>
  <c r="Q148" i="1" s="1"/>
  <c r="R148" i="1" s="1"/>
  <c r="M149" i="1"/>
  <c r="N149" i="1" s="1"/>
  <c r="O149" i="1" s="1"/>
  <c r="P149" i="1" s="1"/>
  <c r="Q149" i="1" s="1"/>
  <c r="R149" i="1" s="1"/>
  <c r="M150" i="1"/>
  <c r="N150" i="1"/>
  <c r="O150" i="1" s="1"/>
  <c r="P150" i="1" s="1"/>
  <c r="Q150" i="1" s="1"/>
  <c r="R150" i="1" s="1"/>
  <c r="M151" i="1"/>
  <c r="N151" i="1" s="1"/>
  <c r="O151" i="1"/>
  <c r="P151" i="1" s="1"/>
  <c r="Q151" i="1" s="1"/>
  <c r="R151" i="1" s="1"/>
  <c r="M152" i="1"/>
  <c r="N152" i="1"/>
  <c r="O152" i="1" s="1"/>
  <c r="P152" i="1" s="1"/>
  <c r="Q152" i="1"/>
  <c r="R152" i="1" s="1"/>
  <c r="M7" i="1"/>
  <c r="N7" i="1" s="1"/>
  <c r="O7" i="1" s="1"/>
  <c r="P7" i="1" s="1"/>
  <c r="Q7" i="1" s="1"/>
  <c r="R7" i="1" s="1"/>
  <c r="M8" i="1"/>
  <c r="N8" i="1" s="1"/>
  <c r="O8" i="1" s="1"/>
  <c r="P8" i="1" s="1"/>
  <c r="Q8" i="1" s="1"/>
  <c r="R8" i="1"/>
  <c r="M9" i="1"/>
  <c r="N9" i="1" s="1"/>
  <c r="O9" i="1" s="1"/>
  <c r="P9" i="1" s="1"/>
  <c r="Q9" i="1" s="1"/>
  <c r="R9" i="1" s="1"/>
  <c r="M10" i="1"/>
  <c r="N10" i="1" s="1"/>
  <c r="O10" i="1" s="1"/>
  <c r="P10" i="1" s="1"/>
  <c r="Q10" i="1" s="1"/>
  <c r="R10" i="1" s="1"/>
  <c r="M11" i="1"/>
  <c r="N11" i="1" s="1"/>
  <c r="O11" i="1" s="1"/>
  <c r="P11" i="1" s="1"/>
  <c r="Q11" i="1" s="1"/>
  <c r="R11" i="1" s="1"/>
  <c r="M12" i="1"/>
  <c r="N12" i="1"/>
  <c r="O12" i="1" s="1"/>
  <c r="P12" i="1" s="1"/>
  <c r="Q12" i="1" s="1"/>
  <c r="R12" i="1" s="1"/>
  <c r="M13" i="1"/>
  <c r="N13" i="1" s="1"/>
  <c r="O13" i="1"/>
  <c r="P13" i="1" s="1"/>
  <c r="Q13" i="1" s="1"/>
  <c r="R13" i="1" s="1"/>
  <c r="M14" i="1"/>
  <c r="N14" i="1" s="1"/>
  <c r="O14" i="1" s="1"/>
  <c r="P14" i="1" s="1"/>
  <c r="Q14" i="1" s="1"/>
  <c r="R14" i="1" s="1"/>
  <c r="M15" i="1"/>
  <c r="N15" i="1" s="1"/>
  <c r="O15" i="1" s="1"/>
  <c r="P15" i="1" s="1"/>
  <c r="Q15" i="1" s="1"/>
  <c r="R15" i="1" s="1"/>
  <c r="M16" i="1"/>
  <c r="N16" i="1" s="1"/>
  <c r="O16" i="1" s="1"/>
  <c r="P16" i="1" s="1"/>
  <c r="Q16" i="1" s="1"/>
  <c r="R16" i="1" s="1"/>
  <c r="M17" i="1"/>
  <c r="N17" i="1" s="1"/>
  <c r="O17" i="1"/>
  <c r="P17" i="1"/>
  <c r="Q17" i="1" s="1"/>
  <c r="R17" i="1" s="1"/>
  <c r="M18" i="1"/>
  <c r="N18" i="1"/>
  <c r="O18" i="1"/>
  <c r="P18" i="1" s="1"/>
  <c r="Q18" i="1" s="1"/>
  <c r="R18" i="1" s="1"/>
  <c r="M19" i="1"/>
  <c r="N19" i="1" s="1"/>
  <c r="O19" i="1"/>
  <c r="P19" i="1"/>
  <c r="Q19" i="1" s="1"/>
  <c r="R19" i="1" s="1"/>
  <c r="M20" i="1"/>
  <c r="N20" i="1" s="1"/>
  <c r="O20" i="1" s="1"/>
  <c r="P20" i="1" s="1"/>
  <c r="Q20" i="1" s="1"/>
  <c r="R20" i="1" s="1"/>
  <c r="M21" i="1"/>
  <c r="N21" i="1" s="1"/>
  <c r="O21" i="1"/>
  <c r="P21" i="1" s="1"/>
  <c r="Q21" i="1" s="1"/>
  <c r="R21" i="1" s="1"/>
  <c r="M22" i="1"/>
  <c r="N22" i="1"/>
  <c r="O22" i="1" s="1"/>
  <c r="P22" i="1" s="1"/>
  <c r="Q22" i="1" s="1"/>
  <c r="R22" i="1" s="1"/>
  <c r="M23" i="1"/>
  <c r="N23" i="1" s="1"/>
  <c r="O23" i="1" s="1"/>
  <c r="P23" i="1" s="1"/>
  <c r="Q23" i="1" s="1"/>
  <c r="R23" i="1" s="1"/>
  <c r="M24" i="1"/>
  <c r="N24" i="1" s="1"/>
  <c r="O24" i="1" s="1"/>
  <c r="P24" i="1" s="1"/>
  <c r="Q24" i="1" s="1"/>
  <c r="R24" i="1" s="1"/>
  <c r="M25" i="1"/>
  <c r="N25" i="1" s="1"/>
  <c r="O25" i="1"/>
  <c r="P25" i="1"/>
  <c r="Q25" i="1" s="1"/>
  <c r="R25" i="1" s="1"/>
  <c r="M26" i="1"/>
  <c r="N26" i="1"/>
  <c r="O26" i="1"/>
  <c r="P26" i="1" s="1"/>
  <c r="Q26" i="1" s="1"/>
  <c r="R26" i="1" s="1"/>
  <c r="M27" i="1"/>
  <c r="N27" i="1" s="1"/>
  <c r="O27" i="1"/>
  <c r="P27" i="1"/>
  <c r="Q27" i="1" s="1"/>
  <c r="R27" i="1" s="1"/>
  <c r="M28" i="1"/>
  <c r="N28" i="1"/>
  <c r="O28" i="1"/>
  <c r="P28" i="1" s="1"/>
  <c r="Q28" i="1" s="1"/>
  <c r="R28" i="1" s="1"/>
  <c r="M29" i="1"/>
  <c r="N29" i="1" s="1"/>
  <c r="O29" i="1" s="1"/>
  <c r="P29" i="1" s="1"/>
  <c r="Q29" i="1" s="1"/>
  <c r="R29" i="1" s="1"/>
  <c r="M30" i="1"/>
  <c r="N30" i="1"/>
  <c r="O30" i="1" s="1"/>
  <c r="P30" i="1" s="1"/>
  <c r="Q30" i="1" s="1"/>
  <c r="R30" i="1" s="1"/>
  <c r="M31" i="1"/>
  <c r="N31" i="1" s="1"/>
  <c r="O31" i="1" s="1"/>
  <c r="P31" i="1" s="1"/>
  <c r="Q31" i="1" s="1"/>
  <c r="R31" i="1" s="1"/>
  <c r="M32" i="1"/>
  <c r="N32" i="1" s="1"/>
  <c r="O32" i="1" s="1"/>
  <c r="P32" i="1" s="1"/>
  <c r="Q32" i="1" s="1"/>
  <c r="R32" i="1" s="1"/>
  <c r="M33" i="1"/>
  <c r="N33" i="1" s="1"/>
  <c r="O33" i="1"/>
  <c r="P33" i="1"/>
  <c r="Q33" i="1" s="1"/>
  <c r="R33" i="1" s="1"/>
  <c r="M34" i="1"/>
  <c r="N34" i="1"/>
  <c r="O34" i="1"/>
  <c r="P34" i="1" s="1"/>
  <c r="Q34" i="1" s="1"/>
  <c r="R34" i="1" s="1"/>
  <c r="M35" i="1"/>
  <c r="N35" i="1" s="1"/>
  <c r="O35" i="1"/>
  <c r="P35" i="1" s="1"/>
  <c r="Q35" i="1" s="1"/>
  <c r="R35" i="1" s="1"/>
  <c r="M36" i="1"/>
  <c r="N36" i="1" s="1"/>
  <c r="O36" i="1" s="1"/>
  <c r="P36" i="1" s="1"/>
  <c r="Q36" i="1" s="1"/>
  <c r="R36" i="1" s="1"/>
  <c r="M37" i="1"/>
  <c r="N37" i="1" s="1"/>
  <c r="O37" i="1"/>
  <c r="P37" i="1" s="1"/>
  <c r="Q37" i="1" s="1"/>
  <c r="R37" i="1" s="1"/>
  <c r="M38" i="1"/>
  <c r="N38" i="1"/>
  <c r="O38" i="1" s="1"/>
  <c r="P38" i="1" s="1"/>
  <c r="Q38" i="1" s="1"/>
  <c r="R38" i="1" s="1"/>
  <c r="M39" i="1"/>
  <c r="N39" i="1" s="1"/>
  <c r="O39" i="1" s="1"/>
  <c r="P39" i="1" s="1"/>
  <c r="Q39" i="1"/>
  <c r="R39" i="1" s="1"/>
  <c r="M40" i="1"/>
  <c r="N40" i="1" s="1"/>
  <c r="O40" i="1" s="1"/>
  <c r="P40" i="1" s="1"/>
  <c r="Q40" i="1" s="1"/>
  <c r="R40" i="1" s="1"/>
  <c r="M41" i="1"/>
  <c r="N41" i="1" s="1"/>
  <c r="O41" i="1"/>
  <c r="P41" i="1"/>
  <c r="Q41" i="1" s="1"/>
  <c r="R41" i="1" s="1"/>
  <c r="M42" i="1"/>
  <c r="N42" i="1"/>
  <c r="O42" i="1"/>
  <c r="P42" i="1" s="1"/>
  <c r="Q42" i="1" s="1"/>
  <c r="R42" i="1" s="1"/>
  <c r="M43" i="1"/>
  <c r="N43" i="1" s="1"/>
  <c r="O43" i="1"/>
  <c r="P43" i="1" s="1"/>
  <c r="Q43" i="1" s="1"/>
  <c r="R43" i="1" s="1"/>
  <c r="M44" i="1"/>
  <c r="N44" i="1" s="1"/>
  <c r="O44" i="1" s="1"/>
  <c r="P44" i="1" s="1"/>
  <c r="Q44" i="1" s="1"/>
  <c r="R44" i="1" s="1"/>
  <c r="M45" i="1"/>
  <c r="N45" i="1" s="1"/>
  <c r="O45" i="1"/>
  <c r="P45" i="1" s="1"/>
  <c r="Q45" i="1" s="1"/>
  <c r="R45" i="1" s="1"/>
  <c r="M46" i="1"/>
  <c r="N46" i="1"/>
  <c r="O46" i="1" s="1"/>
  <c r="P46" i="1" s="1"/>
  <c r="Q46" i="1" s="1"/>
  <c r="R46" i="1" s="1"/>
  <c r="M47" i="1"/>
  <c r="N47" i="1" s="1"/>
  <c r="O47" i="1" s="1"/>
  <c r="P47" i="1" s="1"/>
  <c r="Q47" i="1"/>
  <c r="R47" i="1" s="1"/>
  <c r="M48" i="1"/>
  <c r="N48" i="1" s="1"/>
  <c r="O48" i="1" s="1"/>
  <c r="P48" i="1" s="1"/>
  <c r="Q48" i="1" s="1"/>
  <c r="R48" i="1" s="1"/>
  <c r="M49" i="1"/>
  <c r="N49" i="1" s="1"/>
  <c r="O49" i="1"/>
  <c r="P49" i="1"/>
  <c r="Q49" i="1" s="1"/>
  <c r="R49" i="1" s="1"/>
  <c r="M50" i="1"/>
  <c r="N50" i="1"/>
  <c r="O50" i="1"/>
  <c r="P50" i="1" s="1"/>
  <c r="Q50" i="1" s="1"/>
  <c r="R50" i="1" s="1"/>
  <c r="M51" i="1"/>
  <c r="N51" i="1" s="1"/>
  <c r="O51" i="1"/>
  <c r="P51" i="1" s="1"/>
  <c r="Q51" i="1" s="1"/>
  <c r="R51" i="1" s="1"/>
  <c r="M52" i="1"/>
  <c r="N52" i="1" s="1"/>
  <c r="O52" i="1" s="1"/>
  <c r="P52" i="1" s="1"/>
  <c r="Q52" i="1" s="1"/>
  <c r="R52" i="1" s="1"/>
  <c r="M53" i="1"/>
  <c r="N53" i="1" s="1"/>
  <c r="O53" i="1"/>
  <c r="P53" i="1" s="1"/>
  <c r="Q53" i="1" s="1"/>
  <c r="R53" i="1" s="1"/>
  <c r="M54" i="1"/>
  <c r="N54" i="1"/>
  <c r="O54" i="1" s="1"/>
  <c r="P54" i="1" s="1"/>
  <c r="Q54" i="1" s="1"/>
  <c r="R54" i="1" s="1"/>
  <c r="M55" i="1"/>
  <c r="N55" i="1" s="1"/>
  <c r="O55" i="1" s="1"/>
  <c r="P55" i="1" s="1"/>
  <c r="Q55" i="1"/>
  <c r="R55" i="1" s="1"/>
  <c r="M56" i="1"/>
  <c r="N56" i="1" s="1"/>
  <c r="O56" i="1" s="1"/>
  <c r="P56" i="1" s="1"/>
  <c r="Q56" i="1" s="1"/>
  <c r="R56" i="1" s="1"/>
  <c r="M57" i="1"/>
  <c r="N57" i="1" s="1"/>
  <c r="O57" i="1"/>
  <c r="P57" i="1"/>
  <c r="Q57" i="1" s="1"/>
  <c r="R57" i="1" s="1"/>
  <c r="M58" i="1"/>
  <c r="N58" i="1"/>
  <c r="O58" i="1"/>
  <c r="P58" i="1" s="1"/>
  <c r="Q58" i="1" s="1"/>
  <c r="R58" i="1" s="1"/>
  <c r="M59" i="1"/>
  <c r="N59" i="1" s="1"/>
  <c r="O59" i="1"/>
  <c r="P59" i="1" s="1"/>
  <c r="Q59" i="1" s="1"/>
  <c r="R59" i="1" s="1"/>
  <c r="M60" i="1"/>
  <c r="N60" i="1" s="1"/>
  <c r="O60" i="1" s="1"/>
  <c r="P60" i="1" s="1"/>
  <c r="Q60" i="1" s="1"/>
  <c r="R60" i="1" s="1"/>
  <c r="M61" i="1"/>
  <c r="N61" i="1" s="1"/>
  <c r="O61" i="1"/>
  <c r="P61" i="1" s="1"/>
  <c r="Q61" i="1" s="1"/>
  <c r="R61" i="1" s="1"/>
  <c r="M62" i="1"/>
  <c r="N62" i="1"/>
  <c r="O62" i="1" s="1"/>
  <c r="P62" i="1" s="1"/>
  <c r="Q62" i="1" s="1"/>
  <c r="R62" i="1" s="1"/>
  <c r="M63" i="1"/>
  <c r="N63" i="1" s="1"/>
  <c r="O63" i="1" s="1"/>
  <c r="P63" i="1" s="1"/>
  <c r="Q63" i="1"/>
  <c r="R63" i="1" s="1"/>
  <c r="M64" i="1"/>
  <c r="N64" i="1"/>
  <c r="O64" i="1"/>
  <c r="P64" i="1" s="1"/>
  <c r="Q64" i="1" s="1"/>
  <c r="R64" i="1" s="1"/>
  <c r="M65" i="1"/>
  <c r="N65" i="1"/>
  <c r="O65" i="1" s="1"/>
  <c r="P65" i="1" s="1"/>
  <c r="Q65" i="1" s="1"/>
  <c r="R65" i="1" s="1"/>
  <c r="M66" i="1"/>
  <c r="N66" i="1"/>
  <c r="O66" i="1"/>
  <c r="P66" i="1" s="1"/>
  <c r="Q66" i="1" s="1"/>
  <c r="R66" i="1" s="1"/>
  <c r="M67" i="1"/>
  <c r="N67" i="1"/>
  <c r="O67" i="1" s="1"/>
  <c r="P67" i="1" s="1"/>
  <c r="Q67" i="1"/>
  <c r="R67" i="1" s="1"/>
  <c r="M68" i="1"/>
  <c r="N68" i="1"/>
  <c r="O68" i="1"/>
  <c r="P68" i="1" s="1"/>
  <c r="Q68" i="1" s="1"/>
  <c r="R68" i="1" s="1"/>
  <c r="M69" i="1"/>
  <c r="N69" i="1"/>
  <c r="O69" i="1" s="1"/>
  <c r="P69" i="1" s="1"/>
  <c r="Q69" i="1" s="1"/>
  <c r="R69" i="1" s="1"/>
  <c r="M70" i="1"/>
  <c r="N70" i="1"/>
  <c r="O70" i="1"/>
  <c r="P70" i="1" s="1"/>
  <c r="Q70" i="1" s="1"/>
  <c r="R70" i="1" s="1"/>
  <c r="M71" i="1"/>
  <c r="N71" i="1"/>
  <c r="O71" i="1" s="1"/>
  <c r="P71" i="1" s="1"/>
  <c r="Q71" i="1"/>
  <c r="R71" i="1" s="1"/>
  <c r="M72" i="1"/>
  <c r="N72" i="1"/>
  <c r="O72" i="1"/>
  <c r="P72" i="1" s="1"/>
  <c r="Q72" i="1" s="1"/>
  <c r="R72" i="1" s="1"/>
  <c r="M73" i="1"/>
  <c r="N73" i="1"/>
  <c r="O73" i="1" s="1"/>
  <c r="P73" i="1" s="1"/>
  <c r="Q73" i="1" s="1"/>
  <c r="R73" i="1" s="1"/>
  <c r="M74" i="1"/>
  <c r="N74" i="1"/>
  <c r="O74" i="1"/>
  <c r="P74" i="1" s="1"/>
  <c r="Q74" i="1" s="1"/>
  <c r="R74" i="1" s="1"/>
  <c r="M75" i="1"/>
  <c r="N75" i="1"/>
  <c r="O75" i="1" s="1"/>
  <c r="P75" i="1" s="1"/>
  <c r="Q75" i="1"/>
  <c r="R75" i="1" s="1"/>
  <c r="M76" i="1"/>
  <c r="N76" i="1"/>
  <c r="O76" i="1"/>
  <c r="P76" i="1" s="1"/>
  <c r="Q76" i="1" s="1"/>
  <c r="R76" i="1" s="1"/>
  <c r="M77" i="1"/>
  <c r="N77" i="1"/>
  <c r="O77" i="1" s="1"/>
  <c r="P77" i="1" s="1"/>
  <c r="Q77" i="1" s="1"/>
  <c r="R77" i="1" s="1"/>
  <c r="M78" i="1"/>
  <c r="N78" i="1"/>
  <c r="O78" i="1"/>
  <c r="P78" i="1" s="1"/>
  <c r="Q78" i="1" s="1"/>
  <c r="R78" i="1" s="1"/>
  <c r="M79" i="1"/>
  <c r="N79" i="1"/>
  <c r="O79" i="1" s="1"/>
  <c r="P79" i="1" s="1"/>
  <c r="Q79" i="1"/>
  <c r="R79" i="1" s="1"/>
  <c r="M80" i="1"/>
  <c r="N80" i="1"/>
  <c r="O80" i="1"/>
  <c r="P80" i="1" s="1"/>
  <c r="Q80" i="1" s="1"/>
  <c r="R80" i="1" s="1"/>
  <c r="M81" i="1"/>
  <c r="N81" i="1"/>
  <c r="O81" i="1" s="1"/>
  <c r="P81" i="1" s="1"/>
  <c r="Q81" i="1" s="1"/>
  <c r="R81" i="1" s="1"/>
  <c r="M82" i="1"/>
  <c r="N82" i="1"/>
  <c r="O82" i="1"/>
  <c r="P82" i="1" s="1"/>
  <c r="Q82" i="1" s="1"/>
  <c r="R82" i="1" s="1"/>
  <c r="M83" i="1"/>
  <c r="N83" i="1"/>
  <c r="O83" i="1" s="1"/>
  <c r="P83" i="1" s="1"/>
  <c r="Q83" i="1"/>
  <c r="R83" i="1" s="1"/>
  <c r="M84" i="1"/>
  <c r="N84" i="1"/>
  <c r="O84" i="1"/>
  <c r="P84" i="1" s="1"/>
  <c r="Q84" i="1" s="1"/>
  <c r="R84" i="1" s="1"/>
  <c r="M85" i="1"/>
  <c r="N85" i="1"/>
  <c r="O85" i="1" s="1"/>
  <c r="P85" i="1" s="1"/>
  <c r="Q85" i="1" s="1"/>
  <c r="R85" i="1" s="1"/>
  <c r="M86" i="1"/>
  <c r="N86" i="1"/>
  <c r="O86" i="1"/>
  <c r="P86" i="1" s="1"/>
  <c r="Q86" i="1" s="1"/>
  <c r="R86" i="1" s="1"/>
  <c r="M87" i="1"/>
  <c r="N87" i="1"/>
  <c r="O87" i="1" s="1"/>
  <c r="P87" i="1" s="1"/>
  <c r="Q87" i="1"/>
  <c r="R87" i="1" s="1"/>
  <c r="M88" i="1"/>
  <c r="N88" i="1"/>
  <c r="O88" i="1"/>
  <c r="P88" i="1" s="1"/>
  <c r="Q88" i="1" s="1"/>
  <c r="R88" i="1" s="1"/>
  <c r="M89" i="1"/>
  <c r="N89" i="1"/>
  <c r="O89" i="1" s="1"/>
  <c r="P89" i="1" s="1"/>
  <c r="Q89" i="1" s="1"/>
  <c r="R89" i="1" s="1"/>
  <c r="M90" i="1"/>
  <c r="N90" i="1"/>
  <c r="O90" i="1"/>
  <c r="P90" i="1" s="1"/>
  <c r="Q90" i="1" s="1"/>
  <c r="R90" i="1" s="1"/>
  <c r="M91" i="1"/>
  <c r="N91" i="1"/>
  <c r="O91" i="1" s="1"/>
  <c r="P91" i="1" s="1"/>
  <c r="Q91" i="1"/>
  <c r="R91" i="1" s="1"/>
  <c r="M92" i="1"/>
  <c r="N92" i="1"/>
  <c r="O92" i="1"/>
  <c r="P92" i="1" s="1"/>
  <c r="Q92" i="1" s="1"/>
  <c r="R92" i="1" s="1"/>
  <c r="M93" i="1"/>
  <c r="N93" i="1"/>
  <c r="O93" i="1" s="1"/>
  <c r="P93" i="1" s="1"/>
  <c r="Q93" i="1" s="1"/>
  <c r="R93" i="1" s="1"/>
  <c r="M94" i="1"/>
  <c r="N94" i="1"/>
  <c r="O94" i="1"/>
  <c r="P94" i="1" s="1"/>
  <c r="Q94" i="1" s="1"/>
  <c r="R94" i="1" s="1"/>
  <c r="M95" i="1"/>
  <c r="N95" i="1"/>
  <c r="O95" i="1" s="1"/>
  <c r="P95" i="1" s="1"/>
  <c r="Q95" i="1"/>
  <c r="R95" i="1" s="1"/>
  <c r="M96" i="1"/>
  <c r="N96" i="1"/>
  <c r="O96" i="1"/>
  <c r="P96" i="1" s="1"/>
  <c r="Q96" i="1" s="1"/>
  <c r="R96" i="1" s="1"/>
  <c r="M97" i="1"/>
  <c r="N97" i="1"/>
  <c r="O97" i="1" s="1"/>
  <c r="P97" i="1" s="1"/>
  <c r="Q97" i="1" s="1"/>
  <c r="R97" i="1" s="1"/>
  <c r="M98" i="1"/>
  <c r="N98" i="1"/>
  <c r="O98" i="1"/>
  <c r="P98" i="1" s="1"/>
  <c r="Q98" i="1" s="1"/>
  <c r="R98" i="1" s="1"/>
  <c r="M99" i="1"/>
  <c r="N99" i="1"/>
  <c r="O99" i="1" s="1"/>
  <c r="P99" i="1" s="1"/>
  <c r="Q99" i="1"/>
  <c r="R99" i="1" s="1"/>
  <c r="M100" i="1"/>
  <c r="N100" i="1"/>
  <c r="O100" i="1"/>
  <c r="P100" i="1" s="1"/>
  <c r="Q100" i="1" s="1"/>
  <c r="R100" i="1" s="1"/>
  <c r="E13" i="1"/>
  <c r="F13" i="1" s="1"/>
  <c r="G13" i="1" s="1"/>
  <c r="H13" i="1" s="1"/>
  <c r="I13" i="1" s="1"/>
  <c r="J13" i="1" s="1"/>
  <c r="E14" i="1"/>
  <c r="E15" i="1"/>
  <c r="F15" i="1" s="1"/>
  <c r="G15" i="1" s="1"/>
  <c r="H15" i="1" s="1"/>
  <c r="I15" i="1" s="1"/>
  <c r="J15" i="1" s="1"/>
  <c r="E16" i="1"/>
  <c r="F16" i="1" s="1"/>
  <c r="G16" i="1" s="1"/>
  <c r="H16" i="1" s="1"/>
  <c r="I16" i="1" s="1"/>
  <c r="J16" i="1" s="1"/>
  <c r="E17" i="1"/>
  <c r="F17" i="1" s="1"/>
  <c r="G17" i="1" s="1"/>
  <c r="H17" i="1" s="1"/>
  <c r="I17" i="1" s="1"/>
  <c r="J17" i="1" s="1"/>
  <c r="E18" i="1"/>
  <c r="E19" i="1"/>
  <c r="E20" i="1"/>
  <c r="F20" i="1" s="1"/>
  <c r="G20" i="1" s="1"/>
  <c r="H20" i="1" s="1"/>
  <c r="I20" i="1" s="1"/>
  <c r="J20" i="1" s="1"/>
  <c r="E21" i="1"/>
  <c r="F21" i="1" s="1"/>
  <c r="G21" i="1" s="1"/>
  <c r="H21" i="1" s="1"/>
  <c r="I21" i="1" s="1"/>
  <c r="J21" i="1" s="1"/>
  <c r="E22" i="1"/>
  <c r="E23" i="1"/>
  <c r="E24" i="1"/>
  <c r="F24" i="1" s="1"/>
  <c r="G24" i="1" s="1"/>
  <c r="H24" i="1" s="1"/>
  <c r="I24" i="1" s="1"/>
  <c r="J24" i="1" s="1"/>
  <c r="E25" i="1"/>
  <c r="E26" i="1"/>
  <c r="E27" i="1"/>
  <c r="E28" i="1"/>
  <c r="F28" i="1" s="1"/>
  <c r="G28" i="1" s="1"/>
  <c r="H28" i="1" s="1"/>
  <c r="I28" i="1" s="1"/>
  <c r="J28" i="1" s="1"/>
  <c r="E29" i="1"/>
  <c r="F29" i="1" s="1"/>
  <c r="G29" i="1" s="1"/>
  <c r="H29" i="1" s="1"/>
  <c r="I29" i="1" s="1"/>
  <c r="J29" i="1" s="1"/>
  <c r="E30" i="1"/>
  <c r="E31" i="1"/>
  <c r="E32" i="1"/>
  <c r="E33" i="1"/>
  <c r="F33" i="1" s="1"/>
  <c r="G33" i="1" s="1"/>
  <c r="H33" i="1" s="1"/>
  <c r="I33" i="1" s="1"/>
  <c r="J33" i="1" s="1"/>
  <c r="E34" i="1"/>
  <c r="E35" i="1"/>
  <c r="E36" i="1"/>
  <c r="E37" i="1"/>
  <c r="F37" i="1" s="1"/>
  <c r="G37" i="1" s="1"/>
  <c r="H37" i="1" s="1"/>
  <c r="I37" i="1" s="1"/>
  <c r="J37" i="1" s="1"/>
  <c r="E38" i="1"/>
  <c r="E39" i="1"/>
  <c r="E40" i="1"/>
  <c r="E41" i="1"/>
  <c r="F41" i="1" s="1"/>
  <c r="G41" i="1" s="1"/>
  <c r="H41" i="1" s="1"/>
  <c r="I41" i="1" s="1"/>
  <c r="J41" i="1" s="1"/>
  <c r="E42" i="1"/>
  <c r="E43" i="1"/>
  <c r="E44" i="1"/>
  <c r="E45" i="1"/>
  <c r="F45" i="1" s="1"/>
  <c r="G45" i="1" s="1"/>
  <c r="H45" i="1" s="1"/>
  <c r="I45" i="1" s="1"/>
  <c r="J45" i="1" s="1"/>
  <c r="E46" i="1"/>
  <c r="E47" i="1"/>
  <c r="F47" i="1" s="1"/>
  <c r="G47" i="1" s="1"/>
  <c r="H47" i="1" s="1"/>
  <c r="I47" i="1" s="1"/>
  <c r="J47" i="1" s="1"/>
  <c r="E48" i="1"/>
  <c r="F48" i="1" s="1"/>
  <c r="G48" i="1" s="1"/>
  <c r="H48" i="1" s="1"/>
  <c r="I48" i="1" s="1"/>
  <c r="J48" i="1" s="1"/>
  <c r="E49" i="1"/>
  <c r="F49" i="1" s="1"/>
  <c r="G49" i="1" s="1"/>
  <c r="H49" i="1" s="1"/>
  <c r="I49" i="1" s="1"/>
  <c r="J49" i="1" s="1"/>
  <c r="E50" i="1"/>
  <c r="E51" i="1"/>
  <c r="E52" i="1"/>
  <c r="F52" i="1" s="1"/>
  <c r="G52" i="1" s="1"/>
  <c r="H52" i="1" s="1"/>
  <c r="I52" i="1" s="1"/>
  <c r="J52" i="1" s="1"/>
  <c r="E53" i="1"/>
  <c r="F53" i="1" s="1"/>
  <c r="G53" i="1" s="1"/>
  <c r="H53" i="1" s="1"/>
  <c r="I53" i="1" s="1"/>
  <c r="J53" i="1" s="1"/>
  <c r="E54" i="1"/>
  <c r="E55" i="1"/>
  <c r="F55" i="1" s="1"/>
  <c r="G55" i="1" s="1"/>
  <c r="H55" i="1" s="1"/>
  <c r="I55" i="1" s="1"/>
  <c r="J55" i="1" s="1"/>
  <c r="E56" i="1"/>
  <c r="F56" i="1" s="1"/>
  <c r="G56" i="1" s="1"/>
  <c r="H56" i="1" s="1"/>
  <c r="I56" i="1" s="1"/>
  <c r="J56" i="1" s="1"/>
  <c r="E57" i="1"/>
  <c r="F57" i="1" s="1"/>
  <c r="G57" i="1" s="1"/>
  <c r="H57" i="1" s="1"/>
  <c r="I57" i="1" s="1"/>
  <c r="J57" i="1" s="1"/>
  <c r="E58" i="1"/>
  <c r="E59" i="1"/>
  <c r="F59" i="1" s="1"/>
  <c r="G59" i="1" s="1"/>
  <c r="H59" i="1" s="1"/>
  <c r="I59" i="1" s="1"/>
  <c r="J59" i="1" s="1"/>
  <c r="E60" i="1"/>
  <c r="F60" i="1" s="1"/>
  <c r="G60" i="1" s="1"/>
  <c r="H60" i="1" s="1"/>
  <c r="I60" i="1" s="1"/>
  <c r="J60" i="1" s="1"/>
  <c r="E61" i="1"/>
  <c r="F61" i="1" s="1"/>
  <c r="G61" i="1" s="1"/>
  <c r="H61" i="1" s="1"/>
  <c r="I61" i="1" s="1"/>
  <c r="J61" i="1" s="1"/>
  <c r="E62" i="1"/>
  <c r="E63" i="1"/>
  <c r="E64" i="1"/>
  <c r="F64" i="1" s="1"/>
  <c r="G64" i="1" s="1"/>
  <c r="H64" i="1" s="1"/>
  <c r="I64" i="1" s="1"/>
  <c r="J64" i="1" s="1"/>
  <c r="E65" i="1"/>
  <c r="F65" i="1" s="1"/>
  <c r="G65" i="1" s="1"/>
  <c r="H65" i="1" s="1"/>
  <c r="I65" i="1" s="1"/>
  <c r="J65" i="1" s="1"/>
  <c r="E66" i="1"/>
  <c r="E67" i="1"/>
  <c r="E68" i="1"/>
  <c r="F68" i="1" s="1"/>
  <c r="G68" i="1" s="1"/>
  <c r="H68" i="1" s="1"/>
  <c r="I68" i="1" s="1"/>
  <c r="J68" i="1" s="1"/>
  <c r="E69" i="1"/>
  <c r="E70" i="1"/>
  <c r="E71" i="1"/>
  <c r="E72" i="1"/>
  <c r="F72" i="1" s="1"/>
  <c r="G72" i="1" s="1"/>
  <c r="H72" i="1" s="1"/>
  <c r="I72" i="1" s="1"/>
  <c r="J72" i="1" s="1"/>
  <c r="E73" i="1"/>
  <c r="F73" i="1" s="1"/>
  <c r="G73" i="1" s="1"/>
  <c r="H73" i="1" s="1"/>
  <c r="I73" i="1" s="1"/>
  <c r="J73" i="1" s="1"/>
  <c r="E74" i="1"/>
  <c r="E75" i="1"/>
  <c r="F75" i="1" s="1"/>
  <c r="G75" i="1" s="1"/>
  <c r="H75" i="1" s="1"/>
  <c r="I75" i="1" s="1"/>
  <c r="J75" i="1" s="1"/>
  <c r="E76" i="1"/>
  <c r="F76" i="1" s="1"/>
  <c r="G76" i="1" s="1"/>
  <c r="H76" i="1" s="1"/>
  <c r="I76" i="1" s="1"/>
  <c r="J76" i="1" s="1"/>
  <c r="E77" i="1"/>
  <c r="F77" i="1" s="1"/>
  <c r="G77" i="1" s="1"/>
  <c r="H77" i="1" s="1"/>
  <c r="I77" i="1" s="1"/>
  <c r="J77" i="1" s="1"/>
  <c r="E78" i="1"/>
  <c r="E79" i="1"/>
  <c r="E80" i="1"/>
  <c r="F80" i="1" s="1"/>
  <c r="G80" i="1" s="1"/>
  <c r="H80" i="1" s="1"/>
  <c r="I80" i="1" s="1"/>
  <c r="J80" i="1" s="1"/>
  <c r="E81" i="1"/>
  <c r="F81" i="1" s="1"/>
  <c r="G81" i="1" s="1"/>
  <c r="H81" i="1" s="1"/>
  <c r="I81" i="1" s="1"/>
  <c r="J81" i="1" s="1"/>
  <c r="E82" i="1"/>
  <c r="E83" i="1"/>
  <c r="F83" i="1" s="1"/>
  <c r="G83" i="1" s="1"/>
  <c r="H83" i="1" s="1"/>
  <c r="I83" i="1" s="1"/>
  <c r="J83" i="1" s="1"/>
  <c r="E84" i="1"/>
  <c r="F84" i="1" s="1"/>
  <c r="G84" i="1" s="1"/>
  <c r="H84" i="1" s="1"/>
  <c r="I84" i="1" s="1"/>
  <c r="J84" i="1" s="1"/>
  <c r="E85" i="1"/>
  <c r="F85" i="1" s="1"/>
  <c r="G85" i="1" s="1"/>
  <c r="H85" i="1" s="1"/>
  <c r="I85" i="1" s="1"/>
  <c r="J85" i="1" s="1"/>
  <c r="E86" i="1"/>
  <c r="E87" i="1"/>
  <c r="E88" i="1"/>
  <c r="F88" i="1" s="1"/>
  <c r="G88" i="1" s="1"/>
  <c r="H88" i="1" s="1"/>
  <c r="I88" i="1" s="1"/>
  <c r="J88" i="1" s="1"/>
  <c r="E89" i="1"/>
  <c r="F89" i="1" s="1"/>
  <c r="G89" i="1" s="1"/>
  <c r="H89" i="1" s="1"/>
  <c r="I89" i="1" s="1"/>
  <c r="J89" i="1" s="1"/>
  <c r="E90" i="1"/>
  <c r="E91" i="1"/>
  <c r="E92" i="1"/>
  <c r="F92" i="1" s="1"/>
  <c r="G92" i="1" s="1"/>
  <c r="H92" i="1" s="1"/>
  <c r="I92" i="1" s="1"/>
  <c r="J92" i="1" s="1"/>
  <c r="E93" i="1"/>
  <c r="E94" i="1"/>
  <c r="E95" i="1"/>
  <c r="E96" i="1"/>
  <c r="F96" i="1" s="1"/>
  <c r="G96" i="1" s="1"/>
  <c r="H96" i="1" s="1"/>
  <c r="I96" i="1" s="1"/>
  <c r="J96" i="1" s="1"/>
  <c r="E97" i="1"/>
  <c r="E98" i="1"/>
  <c r="E99" i="1"/>
  <c r="E100" i="1"/>
  <c r="F100" i="1" s="1"/>
  <c r="G100" i="1" s="1"/>
  <c r="H100" i="1" s="1"/>
  <c r="I100" i="1" s="1"/>
  <c r="J100" i="1" s="1"/>
  <c r="E101" i="1"/>
  <c r="F101" i="1" s="1"/>
  <c r="G101" i="1" s="1"/>
  <c r="H101" i="1" s="1"/>
  <c r="I101" i="1" s="1"/>
  <c r="J101" i="1" s="1"/>
  <c r="E102" i="1"/>
  <c r="E103" i="1"/>
  <c r="F103" i="1" s="1"/>
  <c r="G103" i="1" s="1"/>
  <c r="H103" i="1" s="1"/>
  <c r="I103" i="1" s="1"/>
  <c r="J103" i="1" s="1"/>
  <c r="E104" i="1"/>
  <c r="F104" i="1" s="1"/>
  <c r="G104" i="1" s="1"/>
  <c r="H104" i="1" s="1"/>
  <c r="I104" i="1" s="1"/>
  <c r="J104" i="1" s="1"/>
  <c r="E105" i="1"/>
  <c r="F105" i="1" s="1"/>
  <c r="G105" i="1" s="1"/>
  <c r="H105" i="1" s="1"/>
  <c r="I105" i="1" s="1"/>
  <c r="J105" i="1" s="1"/>
  <c r="E106" i="1"/>
  <c r="E107" i="1"/>
  <c r="F107" i="1" s="1"/>
  <c r="G107" i="1" s="1"/>
  <c r="H107" i="1" s="1"/>
  <c r="I107" i="1" s="1"/>
  <c r="J107" i="1" s="1"/>
  <c r="E108" i="1"/>
  <c r="F108" i="1" s="1"/>
  <c r="G108" i="1" s="1"/>
  <c r="H108" i="1" s="1"/>
  <c r="I108" i="1" s="1"/>
  <c r="J108" i="1" s="1"/>
  <c r="E109" i="1"/>
  <c r="F109" i="1" s="1"/>
  <c r="G109" i="1" s="1"/>
  <c r="H109" i="1" s="1"/>
  <c r="I109" i="1" s="1"/>
  <c r="J109" i="1" s="1"/>
  <c r="E110" i="1"/>
  <c r="M2" i="1"/>
  <c r="N2" i="1" s="1"/>
  <c r="O2" i="1" s="1"/>
  <c r="P2" i="1" s="1"/>
  <c r="Q2" i="1" s="1"/>
  <c r="R2" i="1" s="1"/>
  <c r="M3" i="1"/>
  <c r="N3" i="1"/>
  <c r="O3" i="1" s="1"/>
  <c r="P3" i="1" s="1"/>
  <c r="Q3" i="1" s="1"/>
  <c r="R3" i="1" s="1"/>
  <c r="M4" i="1"/>
  <c r="N4" i="1"/>
  <c r="O4" i="1" s="1"/>
  <c r="P4" i="1" s="1"/>
  <c r="Q4" i="1" s="1"/>
  <c r="R4" i="1" s="1"/>
  <c r="M5" i="1"/>
  <c r="N5" i="1"/>
  <c r="O5" i="1" s="1"/>
  <c r="P5" i="1" s="1"/>
  <c r="Q5" i="1" s="1"/>
  <c r="R5" i="1" s="1"/>
  <c r="M6" i="1"/>
  <c r="N6" i="1"/>
  <c r="O6" i="1" s="1"/>
  <c r="P6" i="1" s="1"/>
  <c r="Q6" i="1" s="1"/>
  <c r="R6" i="1" s="1"/>
  <c r="F31" i="1"/>
  <c r="G31" i="1" s="1"/>
  <c r="H31" i="1" s="1"/>
  <c r="I31" i="1" s="1"/>
  <c r="J31" i="1" s="1"/>
  <c r="F32" i="1"/>
  <c r="G32" i="1" s="1"/>
  <c r="H32" i="1" s="1"/>
  <c r="I32" i="1" s="1"/>
  <c r="J32" i="1" s="1"/>
  <c r="F34" i="1"/>
  <c r="G34" i="1" s="1"/>
  <c r="H34" i="1" s="1"/>
  <c r="I34" i="1" s="1"/>
  <c r="J34" i="1" s="1"/>
  <c r="F35" i="1"/>
  <c r="G35" i="1" s="1"/>
  <c r="H35" i="1" s="1"/>
  <c r="I35" i="1" s="1"/>
  <c r="J35" i="1" s="1"/>
  <c r="F36" i="1"/>
  <c r="G36" i="1" s="1"/>
  <c r="H36" i="1" s="1"/>
  <c r="I36" i="1" s="1"/>
  <c r="J36" i="1" s="1"/>
  <c r="F38" i="1"/>
  <c r="G38" i="1" s="1"/>
  <c r="H38" i="1" s="1"/>
  <c r="I38" i="1" s="1"/>
  <c r="J38" i="1" s="1"/>
  <c r="F39" i="1"/>
  <c r="G39" i="1" s="1"/>
  <c r="H39" i="1" s="1"/>
  <c r="I39" i="1" s="1"/>
  <c r="J39" i="1" s="1"/>
  <c r="F40" i="1"/>
  <c r="G40" i="1" s="1"/>
  <c r="H40" i="1" s="1"/>
  <c r="I40" i="1" s="1"/>
  <c r="J40" i="1" s="1"/>
  <c r="F42" i="1"/>
  <c r="G42" i="1" s="1"/>
  <c r="H42" i="1" s="1"/>
  <c r="I42" i="1" s="1"/>
  <c r="J42" i="1" s="1"/>
  <c r="F43" i="1"/>
  <c r="G43" i="1" s="1"/>
  <c r="H43" i="1" s="1"/>
  <c r="I43" i="1" s="1"/>
  <c r="J43" i="1" s="1"/>
  <c r="F44" i="1"/>
  <c r="G44" i="1" s="1"/>
  <c r="H44" i="1" s="1"/>
  <c r="I44" i="1" s="1"/>
  <c r="J44" i="1" s="1"/>
  <c r="F46" i="1"/>
  <c r="G46" i="1" s="1"/>
  <c r="H46" i="1" s="1"/>
  <c r="I46" i="1" s="1"/>
  <c r="J46" i="1" s="1"/>
  <c r="F106" i="1"/>
  <c r="G106" i="1" s="1"/>
  <c r="H106" i="1" s="1"/>
  <c r="I106" i="1" s="1"/>
  <c r="J106" i="1" s="1"/>
  <c r="F110" i="1"/>
  <c r="G110" i="1" s="1"/>
  <c r="H110" i="1" s="1"/>
  <c r="I110" i="1" s="1"/>
  <c r="J110" i="1" s="1"/>
  <c r="F97" i="1"/>
  <c r="G97" i="1" s="1"/>
  <c r="H97" i="1" s="1"/>
  <c r="I97" i="1" s="1"/>
  <c r="J97" i="1" s="1"/>
  <c r="F98" i="1"/>
  <c r="G98" i="1" s="1"/>
  <c r="H98" i="1" s="1"/>
  <c r="I98" i="1" s="1"/>
  <c r="J98" i="1" s="1"/>
  <c r="F99" i="1"/>
  <c r="G99" i="1" s="1"/>
  <c r="H99" i="1" s="1"/>
  <c r="I99" i="1" s="1"/>
  <c r="J99" i="1" s="1"/>
  <c r="F102" i="1"/>
  <c r="G102" i="1" s="1"/>
  <c r="H102" i="1" s="1"/>
  <c r="I102" i="1" s="1"/>
  <c r="J102" i="1" s="1"/>
  <c r="F95" i="1"/>
  <c r="G95" i="1" s="1"/>
  <c r="H95" i="1" s="1"/>
  <c r="I95" i="1" s="1"/>
  <c r="J95" i="1" s="1"/>
  <c r="F86" i="1"/>
  <c r="G86" i="1" s="1"/>
  <c r="H86" i="1" s="1"/>
  <c r="I86" i="1" s="1"/>
  <c r="J86" i="1" s="1"/>
  <c r="F87" i="1"/>
  <c r="G87" i="1" s="1"/>
  <c r="H87" i="1" s="1"/>
  <c r="I87" i="1" s="1"/>
  <c r="J87" i="1" s="1"/>
  <c r="F90" i="1"/>
  <c r="G90" i="1" s="1"/>
  <c r="H90" i="1" s="1"/>
  <c r="I90" i="1" s="1"/>
  <c r="J90" i="1" s="1"/>
  <c r="F91" i="1"/>
  <c r="G91" i="1" s="1"/>
  <c r="H91" i="1" s="1"/>
  <c r="I91" i="1" s="1"/>
  <c r="J91" i="1" s="1"/>
  <c r="F93" i="1"/>
  <c r="G93" i="1" s="1"/>
  <c r="H93" i="1" s="1"/>
  <c r="I93" i="1" s="1"/>
  <c r="J93" i="1" s="1"/>
  <c r="F94" i="1"/>
  <c r="G94" i="1" s="1"/>
  <c r="H94" i="1" s="1"/>
  <c r="I94" i="1" s="1"/>
  <c r="J94" i="1" s="1"/>
  <c r="F82" i="1"/>
  <c r="G82" i="1" s="1"/>
  <c r="H82" i="1" s="1"/>
  <c r="I82" i="1" s="1"/>
  <c r="J82" i="1" s="1"/>
  <c r="F14" i="1"/>
  <c r="G14" i="1" s="1"/>
  <c r="H14" i="1" s="1"/>
  <c r="I14" i="1" s="1"/>
  <c r="J14" i="1" s="1"/>
  <c r="F18" i="1"/>
  <c r="G18" i="1" s="1"/>
  <c r="H18" i="1" s="1"/>
  <c r="I18" i="1" s="1"/>
  <c r="J18" i="1" s="1"/>
  <c r="F19" i="1"/>
  <c r="G19" i="1" s="1"/>
  <c r="H19" i="1" s="1"/>
  <c r="I19" i="1" s="1"/>
  <c r="J19" i="1" s="1"/>
  <c r="F22" i="1"/>
  <c r="G22" i="1" s="1"/>
  <c r="H22" i="1" s="1"/>
  <c r="I22" i="1" s="1"/>
  <c r="J22" i="1" s="1"/>
  <c r="F23" i="1"/>
  <c r="G23" i="1" s="1"/>
  <c r="H23" i="1" s="1"/>
  <c r="I23" i="1" s="1"/>
  <c r="J23" i="1" s="1"/>
  <c r="F25" i="1"/>
  <c r="G25" i="1" s="1"/>
  <c r="H25" i="1" s="1"/>
  <c r="I25" i="1" s="1"/>
  <c r="J25" i="1" s="1"/>
  <c r="F26" i="1"/>
  <c r="G26" i="1" s="1"/>
  <c r="H26" i="1" s="1"/>
  <c r="I26" i="1" s="1"/>
  <c r="J26" i="1" s="1"/>
  <c r="F27" i="1"/>
  <c r="G27" i="1" s="1"/>
  <c r="H27" i="1" s="1"/>
  <c r="I27" i="1" s="1"/>
  <c r="J27" i="1" s="1"/>
  <c r="F30" i="1"/>
  <c r="G30" i="1" s="1"/>
  <c r="H30" i="1" s="1"/>
  <c r="I30" i="1" s="1"/>
  <c r="J30" i="1" s="1"/>
  <c r="F50" i="1"/>
  <c r="G50" i="1" s="1"/>
  <c r="H50" i="1" s="1"/>
  <c r="I50" i="1" s="1"/>
  <c r="J50" i="1" s="1"/>
  <c r="F51" i="1"/>
  <c r="G51" i="1" s="1"/>
  <c r="H51" i="1" s="1"/>
  <c r="I51" i="1" s="1"/>
  <c r="J51" i="1" s="1"/>
  <c r="F54" i="1"/>
  <c r="G54" i="1" s="1"/>
  <c r="H54" i="1" s="1"/>
  <c r="I54" i="1" s="1"/>
  <c r="J54" i="1" s="1"/>
  <c r="F58" i="1"/>
  <c r="G58" i="1" s="1"/>
  <c r="H58" i="1" s="1"/>
  <c r="I58" i="1" s="1"/>
  <c r="J58" i="1" s="1"/>
  <c r="F62" i="1"/>
  <c r="G62" i="1" s="1"/>
  <c r="H62" i="1" s="1"/>
  <c r="I62" i="1" s="1"/>
  <c r="J62" i="1" s="1"/>
  <c r="F63" i="1"/>
  <c r="G63" i="1" s="1"/>
  <c r="H63" i="1" s="1"/>
  <c r="I63" i="1" s="1"/>
  <c r="J63" i="1" s="1"/>
  <c r="F66" i="1"/>
  <c r="G66" i="1" s="1"/>
  <c r="H66" i="1" s="1"/>
  <c r="I66" i="1" s="1"/>
  <c r="J66" i="1" s="1"/>
  <c r="F67" i="1"/>
  <c r="G67" i="1" s="1"/>
  <c r="H67" i="1" s="1"/>
  <c r="I67" i="1" s="1"/>
  <c r="J67" i="1" s="1"/>
  <c r="F69" i="1"/>
  <c r="G69" i="1" s="1"/>
  <c r="H69" i="1" s="1"/>
  <c r="I69" i="1" s="1"/>
  <c r="J69" i="1" s="1"/>
  <c r="F70" i="1"/>
  <c r="G70" i="1" s="1"/>
  <c r="H70" i="1" s="1"/>
  <c r="I70" i="1" s="1"/>
  <c r="J70" i="1" s="1"/>
  <c r="F71" i="1"/>
  <c r="G71" i="1" s="1"/>
  <c r="H71" i="1" s="1"/>
  <c r="I71" i="1" s="1"/>
  <c r="J71" i="1" s="1"/>
  <c r="F74" i="1"/>
  <c r="G74" i="1" s="1"/>
  <c r="H74" i="1" s="1"/>
  <c r="I74" i="1" s="1"/>
  <c r="J74" i="1" s="1"/>
  <c r="F78" i="1"/>
  <c r="G78" i="1" s="1"/>
  <c r="H78" i="1" s="1"/>
  <c r="I78" i="1" s="1"/>
  <c r="J78" i="1" s="1"/>
  <c r="F79" i="1"/>
  <c r="G79" i="1" s="1"/>
  <c r="H79" i="1" s="1"/>
  <c r="I79" i="1" s="1"/>
  <c r="J79" i="1" s="1"/>
</calcChain>
</file>

<file path=xl/sharedStrings.xml><?xml version="1.0" encoding="utf-8"?>
<sst xmlns="http://schemas.openxmlformats.org/spreadsheetml/2006/main" count="20" uniqueCount="9">
  <si>
    <t>Résistance Nominale CTN</t>
  </si>
  <si>
    <t>Température Nominale CTN</t>
  </si>
  <si>
    <t>Coefficient B CTN</t>
  </si>
  <si>
    <t>Résistance CTN</t>
  </si>
  <si>
    <t>Température</t>
  </si>
  <si>
    <t>Résistance Bridge CTN</t>
  </si>
  <si>
    <t>Valeur maximale tension</t>
  </si>
  <si>
    <t>Tension</t>
  </si>
  <si>
    <t>Rapport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</si>
</sst>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#,##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" fontId="1" fillId="0" borderId="0" xfId="0" applyNumberFormat="1" applyFont="1"/>
    <xf numFmtId="1" fontId="0" fillId="0" borderId="0" xfId="0" applyNumberFormat="1"/>
    <xf numFmtId="2" fontId="1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2"/>
  <sheetViews>
    <sheetView topLeftCell="A128" zoomScaleNormal="100" workbookViewId="0">
      <selection activeCell="E153" sqref="E153:E155"/>
    </sheetView>
  </sheetViews>
  <sheetFormatPr baseColWidth="10" defaultRowHeight="15" x14ac:dyDescent="0.25"/>
  <cols>
    <col min="1" max="1" width="26" bestFit="1" customWidth="1"/>
    <col min="2" max="2" width="9.42578125" customWidth="1"/>
    <col min="3" max="3" width="7.42578125" customWidth="1"/>
    <col min="4" max="4" width="14.42578125" bestFit="1" customWidth="1"/>
    <col min="5" max="9" width="11.42578125" style="4"/>
    <col min="10" max="10" width="12.5703125" style="3" bestFit="1" customWidth="1"/>
    <col min="11" max="11" width="7.7109375" customWidth="1"/>
    <col min="12" max="12" width="12.5703125" bestFit="1" customWidth="1"/>
    <col min="14" max="14" width="11.42578125" style="5"/>
    <col min="15" max="15" width="12.7109375" style="4" bestFit="1" customWidth="1"/>
    <col min="18" max="18" width="14.42578125" style="7" bestFit="1" customWidth="1"/>
  </cols>
  <sheetData>
    <row r="1" spans="1:18" x14ac:dyDescent="0.25">
      <c r="A1" s="1" t="s">
        <v>0</v>
      </c>
      <c r="B1">
        <v>10000</v>
      </c>
      <c r="D1" s="1" t="s">
        <v>3</v>
      </c>
      <c r="J1" s="2" t="s">
        <v>4</v>
      </c>
      <c r="L1" s="2" t="s">
        <v>4</v>
      </c>
      <c r="R1" s="6" t="s">
        <v>3</v>
      </c>
    </row>
    <row r="2" spans="1:18" x14ac:dyDescent="0.25">
      <c r="A2" s="1" t="s">
        <v>1</v>
      </c>
      <c r="B2">
        <v>25</v>
      </c>
      <c r="D2">
        <v>5</v>
      </c>
      <c r="E2" s="4">
        <f t="shared" ref="E2:E12" si="0">D2/$B$1</f>
        <v>5.0000000000000001E-4</v>
      </c>
      <c r="F2" s="4">
        <f t="shared" ref="F2:F12" si="1">LOG(E2)</f>
        <v>-3.3010299956639813</v>
      </c>
      <c r="G2" s="4">
        <f t="shared" ref="G2:G12" si="2">F2/$B$3</f>
        <v>-9.6099854313361904E-4</v>
      </c>
      <c r="H2" s="4">
        <f t="shared" ref="H2:H12" si="3">G2+(1/($B$2 +273.15))</f>
        <v>2.3930178915469113E-3</v>
      </c>
      <c r="I2" s="4">
        <f t="shared" ref="I2:I12" si="4">1/H2</f>
        <v>417.88237502627823</v>
      </c>
      <c r="J2" s="3">
        <f t="shared" ref="J2:J12" si="5">I2-273.15</f>
        <v>144.73237502627825</v>
      </c>
      <c r="L2">
        <v>-20</v>
      </c>
      <c r="M2">
        <f>L2+273.15</f>
        <v>253.14999999999998</v>
      </c>
      <c r="N2" s="5">
        <f>1/(M2)</f>
        <v>3.9502271380604387E-3</v>
      </c>
      <c r="O2" s="4">
        <f>N2 - (1/($B$2+273.15))</f>
        <v>5.9621070337990837E-4</v>
      </c>
      <c r="P2">
        <f>O2*$B$3</f>
        <v>2.0479837661099851</v>
      </c>
      <c r="Q2">
        <f>POWER(10, P2)</f>
        <v>111.68215003096226</v>
      </c>
      <c r="R2" s="7">
        <f>Q2*$B$1</f>
        <v>1116821.5003096226</v>
      </c>
    </row>
    <row r="3" spans="1:18" x14ac:dyDescent="0.25">
      <c r="A3" s="1" t="s">
        <v>2</v>
      </c>
      <c r="B3">
        <v>3435</v>
      </c>
      <c r="D3">
        <v>10</v>
      </c>
      <c r="E3" s="4">
        <f t="shared" si="0"/>
        <v>1E-3</v>
      </c>
      <c r="F3" s="4">
        <f t="shared" si="1"/>
        <v>-3</v>
      </c>
      <c r="G3" s="4">
        <f t="shared" si="2"/>
        <v>-8.7336244541484718E-4</v>
      </c>
      <c r="H3" s="4">
        <f t="shared" si="3"/>
        <v>2.480653989265683E-3</v>
      </c>
      <c r="I3" s="4">
        <f t="shared" si="4"/>
        <v>403.11950168270647</v>
      </c>
      <c r="J3" s="3">
        <f t="shared" si="5"/>
        <v>129.96950168270649</v>
      </c>
      <c r="L3">
        <v>-19</v>
      </c>
      <c r="M3">
        <f t="shared" ref="M3:M66" si="6">L3+273.15</f>
        <v>254.14999999999998</v>
      </c>
      <c r="N3" s="5">
        <f t="shared" ref="N3:N66" si="7">1/(M3)</f>
        <v>3.9346842415896128E-3</v>
      </c>
      <c r="O3" s="4">
        <f t="shared" ref="O3:O66" si="8">N3 - (1/($B$2+273.15))</f>
        <v>5.8066780690908251E-4</v>
      </c>
      <c r="P3">
        <f t="shared" ref="P3:P66" si="9">O3*$B$3</f>
        <v>1.9945939167326985</v>
      </c>
      <c r="Q3">
        <f t="shared" ref="Q3:Q66" si="10">POWER(10, P3)</f>
        <v>98.762918872054357</v>
      </c>
      <c r="R3" s="7">
        <f t="shared" ref="R3:R66" si="11">Q3*$B$1</f>
        <v>987629.18872054352</v>
      </c>
    </row>
    <row r="4" spans="1:18" x14ac:dyDescent="0.25">
      <c r="A4" s="1"/>
      <c r="D4">
        <v>11</v>
      </c>
      <c r="E4" s="4">
        <f t="shared" si="0"/>
        <v>1.1000000000000001E-3</v>
      </c>
      <c r="F4" s="4">
        <f t="shared" si="1"/>
        <v>-2.9586073148417751</v>
      </c>
      <c r="G4" s="4">
        <f t="shared" si="2"/>
        <v>-8.6131217317082245E-4</v>
      </c>
      <c r="H4" s="4">
        <f t="shared" si="3"/>
        <v>2.4927042615097081E-3</v>
      </c>
      <c r="I4" s="4">
        <f t="shared" si="4"/>
        <v>401.17073470815558</v>
      </c>
      <c r="J4" s="3">
        <f t="shared" si="5"/>
        <v>128.0207347081556</v>
      </c>
      <c r="L4">
        <v>-18</v>
      </c>
      <c r="M4">
        <f t="shared" si="6"/>
        <v>255.14999999999998</v>
      </c>
      <c r="N4" s="5">
        <f t="shared" si="7"/>
        <v>3.9192631785224382E-3</v>
      </c>
      <c r="O4" s="4">
        <f t="shared" si="8"/>
        <v>5.6524674384190792E-4</v>
      </c>
      <c r="P4">
        <f t="shared" si="9"/>
        <v>1.9416225650969536</v>
      </c>
      <c r="Q4">
        <f t="shared" si="10"/>
        <v>87.422367818321632</v>
      </c>
      <c r="R4" s="7">
        <f t="shared" si="11"/>
        <v>874223.67818321637</v>
      </c>
    </row>
    <row r="5" spans="1:18" x14ac:dyDescent="0.25">
      <c r="D5">
        <v>12</v>
      </c>
      <c r="E5" s="4">
        <f t="shared" si="0"/>
        <v>1.1999999999999999E-3</v>
      </c>
      <c r="F5" s="4">
        <f t="shared" si="1"/>
        <v>-2.9208187539523753</v>
      </c>
      <c r="G5" s="4">
        <f t="shared" si="2"/>
        <v>-8.5031113652179774E-4</v>
      </c>
      <c r="H5" s="4">
        <f t="shared" si="3"/>
        <v>2.5037052981587327E-3</v>
      </c>
      <c r="I5" s="4">
        <f t="shared" si="4"/>
        <v>399.40802966523933</v>
      </c>
      <c r="J5" s="3">
        <f t="shared" si="5"/>
        <v>126.25802966523935</v>
      </c>
      <c r="L5">
        <v>-17</v>
      </c>
      <c r="M5">
        <f t="shared" si="6"/>
        <v>256.14999999999998</v>
      </c>
      <c r="N5" s="5">
        <f t="shared" si="7"/>
        <v>3.9039625219597896E-3</v>
      </c>
      <c r="O5" s="4">
        <f t="shared" si="8"/>
        <v>5.4994608727925928E-4</v>
      </c>
      <c r="P5">
        <f t="shared" si="9"/>
        <v>1.8890648098042557</v>
      </c>
      <c r="Q5">
        <f t="shared" si="10"/>
        <v>77.457737942956925</v>
      </c>
      <c r="R5" s="7">
        <f t="shared" si="11"/>
        <v>774577.37942956924</v>
      </c>
    </row>
    <row r="6" spans="1:18" x14ac:dyDescent="0.25">
      <c r="D6">
        <v>13</v>
      </c>
      <c r="E6" s="4">
        <f t="shared" si="0"/>
        <v>1.2999999999999999E-3</v>
      </c>
      <c r="F6" s="4">
        <f t="shared" si="1"/>
        <v>-2.8860566476931631</v>
      </c>
      <c r="G6" s="4">
        <f t="shared" si="2"/>
        <v>-8.401911638116923E-4</v>
      </c>
      <c r="H6" s="4">
        <f t="shared" si="3"/>
        <v>2.5138252708688381E-3</v>
      </c>
      <c r="I6" s="4">
        <f t="shared" si="4"/>
        <v>397.80012222344158</v>
      </c>
      <c r="J6" s="3">
        <f t="shared" si="5"/>
        <v>124.6501222234416</v>
      </c>
      <c r="L6">
        <v>-16</v>
      </c>
      <c r="M6">
        <f t="shared" si="6"/>
        <v>257.14999999999998</v>
      </c>
      <c r="N6" s="5">
        <f t="shared" si="7"/>
        <v>3.8887808671981337E-3</v>
      </c>
      <c r="O6" s="4">
        <f t="shared" si="8"/>
        <v>5.347644325176034E-4</v>
      </c>
      <c r="P6">
        <f t="shared" si="9"/>
        <v>1.8369158256979676</v>
      </c>
      <c r="Q6">
        <f t="shared" si="10"/>
        <v>68.693528634878888</v>
      </c>
      <c r="R6" s="7">
        <f t="shared" si="11"/>
        <v>686935.28634878888</v>
      </c>
    </row>
    <row r="7" spans="1:18" x14ac:dyDescent="0.25">
      <c r="D7">
        <v>14</v>
      </c>
      <c r="E7" s="4">
        <f t="shared" si="0"/>
        <v>1.4E-3</v>
      </c>
      <c r="F7" s="4">
        <f t="shared" si="1"/>
        <v>-2.8538719643217618</v>
      </c>
      <c r="G7" s="4">
        <f t="shared" si="2"/>
        <v>-8.3082153255364249E-4</v>
      </c>
      <c r="H7" s="4">
        <f t="shared" si="3"/>
        <v>2.5231949021268878E-3</v>
      </c>
      <c r="I7" s="4">
        <f t="shared" si="4"/>
        <v>396.3229313585984</v>
      </c>
      <c r="J7" s="3">
        <f t="shared" si="5"/>
        <v>123.17293135859842</v>
      </c>
      <c r="L7">
        <v>-15</v>
      </c>
      <c r="M7">
        <f t="shared" si="6"/>
        <v>258.14999999999998</v>
      </c>
      <c r="N7" s="5">
        <f t="shared" si="7"/>
        <v>3.8737168312996321E-3</v>
      </c>
      <c r="O7" s="4">
        <f t="shared" si="8"/>
        <v>5.1970039661910182E-4</v>
      </c>
      <c r="P7">
        <f t="shared" si="9"/>
        <v>1.7851708623866147</v>
      </c>
      <c r="Q7">
        <f t="shared" si="10"/>
        <v>60.977675158562413</v>
      </c>
      <c r="R7" s="7">
        <f t="shared" si="11"/>
        <v>609776.75158562418</v>
      </c>
    </row>
    <row r="8" spans="1:18" x14ac:dyDescent="0.25">
      <c r="D8">
        <v>15</v>
      </c>
      <c r="E8" s="4">
        <f t="shared" si="0"/>
        <v>1.5E-3</v>
      </c>
      <c r="F8" s="4">
        <f t="shared" si="1"/>
        <v>-2.8239087409443187</v>
      </c>
      <c r="G8" s="4">
        <f t="shared" si="2"/>
        <v>-8.2209861453983075E-4</v>
      </c>
      <c r="H8" s="4">
        <f t="shared" si="3"/>
        <v>2.5319178201406996E-3</v>
      </c>
      <c r="I8" s="4">
        <f t="shared" si="4"/>
        <v>394.95752668008379</v>
      </c>
      <c r="J8" s="3">
        <f t="shared" si="5"/>
        <v>121.80752668008381</v>
      </c>
      <c r="L8">
        <v>-14</v>
      </c>
      <c r="M8">
        <f t="shared" si="6"/>
        <v>259.14999999999998</v>
      </c>
      <c r="N8" s="5">
        <f t="shared" si="7"/>
        <v>3.8587690526721979E-3</v>
      </c>
      <c r="O8" s="4">
        <f t="shared" si="8"/>
        <v>5.0475261799166763E-4</v>
      </c>
      <c r="P8">
        <f t="shared" si="9"/>
        <v>1.7338252428013783</v>
      </c>
      <c r="Q8">
        <f t="shared" si="10"/>
        <v>54.178283673826506</v>
      </c>
      <c r="R8" s="7">
        <f t="shared" si="11"/>
        <v>541782.836738265</v>
      </c>
    </row>
    <row r="9" spans="1:18" x14ac:dyDescent="0.25">
      <c r="D9">
        <v>16</v>
      </c>
      <c r="E9" s="4">
        <f t="shared" si="0"/>
        <v>1.6000000000000001E-3</v>
      </c>
      <c r="F9" s="4">
        <f t="shared" si="1"/>
        <v>-2.795880017344075</v>
      </c>
      <c r="G9" s="4">
        <f t="shared" si="2"/>
        <v>-8.139388696780422E-4</v>
      </c>
      <c r="H9" s="4">
        <f t="shared" si="3"/>
        <v>2.5400775650024883E-3</v>
      </c>
      <c r="I9" s="4">
        <f t="shared" si="4"/>
        <v>393.68876516927168</v>
      </c>
      <c r="J9" s="3">
        <f t="shared" si="5"/>
        <v>120.5387651692717</v>
      </c>
      <c r="L9">
        <v>-13</v>
      </c>
      <c r="M9">
        <f t="shared" si="6"/>
        <v>260.14999999999998</v>
      </c>
      <c r="N9" s="5">
        <f t="shared" si="7"/>
        <v>3.8439361906592354E-3</v>
      </c>
      <c r="O9" s="4">
        <f t="shared" si="8"/>
        <v>4.899197559787051E-4</v>
      </c>
      <c r="P9">
        <f t="shared" si="9"/>
        <v>1.682874361786852</v>
      </c>
      <c r="Q9">
        <f t="shared" si="10"/>
        <v>48.180839382194229</v>
      </c>
      <c r="R9" s="7">
        <f t="shared" si="11"/>
        <v>481808.39382194227</v>
      </c>
    </row>
    <row r="10" spans="1:18" x14ac:dyDescent="0.25">
      <c r="D10">
        <v>17</v>
      </c>
      <c r="E10" s="4">
        <f t="shared" si="0"/>
        <v>1.6999999999999999E-3</v>
      </c>
      <c r="F10" s="4">
        <f t="shared" si="1"/>
        <v>-2.7695510786217259</v>
      </c>
      <c r="G10" s="4">
        <f t="shared" si="2"/>
        <v>-8.0627396757546608E-4</v>
      </c>
      <c r="H10" s="4">
        <f t="shared" si="3"/>
        <v>2.5477424671050642E-3</v>
      </c>
      <c r="I10" s="4">
        <f t="shared" si="4"/>
        <v>392.50434960024626</v>
      </c>
      <c r="J10" s="3">
        <f t="shared" si="5"/>
        <v>119.35434960024628</v>
      </c>
      <c r="L10">
        <v>-12</v>
      </c>
      <c r="M10">
        <f t="shared" si="6"/>
        <v>261.14999999999998</v>
      </c>
      <c r="N10" s="5">
        <f t="shared" si="7"/>
        <v>3.8292169251388096E-3</v>
      </c>
      <c r="O10" s="4">
        <f t="shared" si="8"/>
        <v>4.752004904582793E-4</v>
      </c>
      <c r="P10">
        <f t="shared" si="9"/>
        <v>1.6323136847241895</v>
      </c>
      <c r="Q10">
        <f t="shared" si="10"/>
        <v>42.885816670849991</v>
      </c>
      <c r="R10" s="7">
        <f t="shared" si="11"/>
        <v>428858.16670849989</v>
      </c>
    </row>
    <row r="11" spans="1:18" x14ac:dyDescent="0.25">
      <c r="D11">
        <v>18</v>
      </c>
      <c r="E11" s="4">
        <f t="shared" si="0"/>
        <v>1.8E-3</v>
      </c>
      <c r="F11" s="4">
        <f t="shared" si="1"/>
        <v>-2.744727494896694</v>
      </c>
      <c r="G11" s="4">
        <f t="shared" si="2"/>
        <v>-7.9904730564678132E-4</v>
      </c>
      <c r="H11" s="4">
        <f t="shared" si="3"/>
        <v>2.5549691290337488E-3</v>
      </c>
      <c r="I11" s="4">
        <f t="shared" si="4"/>
        <v>391.39416153266205</v>
      </c>
      <c r="J11" s="3">
        <f t="shared" si="5"/>
        <v>118.24416153266208</v>
      </c>
      <c r="L11">
        <v>-11</v>
      </c>
      <c r="M11">
        <f t="shared" si="6"/>
        <v>262.14999999999998</v>
      </c>
      <c r="N11" s="5">
        <f t="shared" si="7"/>
        <v>3.8146099561319857E-3</v>
      </c>
      <c r="O11" s="4">
        <f t="shared" si="8"/>
        <v>4.6059352145145539E-4</v>
      </c>
      <c r="P11">
        <f t="shared" si="9"/>
        <v>1.5821387461857492</v>
      </c>
      <c r="Q11">
        <f t="shared" si="10"/>
        <v>38.206631194089923</v>
      </c>
      <c r="R11" s="7">
        <f t="shared" si="11"/>
        <v>382066.31194089924</v>
      </c>
    </row>
    <row r="12" spans="1:18" x14ac:dyDescent="0.25">
      <c r="D12">
        <v>19</v>
      </c>
      <c r="E12" s="4">
        <f t="shared" si="0"/>
        <v>1.9E-3</v>
      </c>
      <c r="F12" s="4">
        <f t="shared" si="1"/>
        <v>-2.7212463990471711</v>
      </c>
      <c r="G12" s="4">
        <f t="shared" si="2"/>
        <v>-7.9221146988272813E-4</v>
      </c>
      <c r="H12" s="4">
        <f t="shared" si="3"/>
        <v>2.5618049647978024E-3</v>
      </c>
      <c r="I12" s="4">
        <f t="shared" si="4"/>
        <v>390.34977827788219</v>
      </c>
      <c r="J12" s="3">
        <f t="shared" si="5"/>
        <v>117.19977827788222</v>
      </c>
      <c r="L12">
        <v>-10</v>
      </c>
      <c r="M12">
        <f t="shared" si="6"/>
        <v>263.14999999999998</v>
      </c>
      <c r="N12" s="5">
        <f t="shared" si="7"/>
        <v>3.800114003420103E-3</v>
      </c>
      <c r="O12" s="4">
        <f t="shared" si="8"/>
        <v>4.460975687395727E-4</v>
      </c>
      <c r="P12">
        <f t="shared" si="9"/>
        <v>1.5323451486204323</v>
      </c>
      <c r="Q12">
        <f t="shared" si="10"/>
        <v>34.067883121624753</v>
      </c>
      <c r="R12" s="7">
        <f t="shared" si="11"/>
        <v>340678.83121624752</v>
      </c>
    </row>
    <row r="13" spans="1:18" x14ac:dyDescent="0.25">
      <c r="D13">
        <v>20</v>
      </c>
      <c r="E13" s="4">
        <f t="shared" ref="E13:E76" si="12">D13/$B$1</f>
        <v>2E-3</v>
      </c>
      <c r="F13" s="4">
        <f t="shared" ref="F13:F30" si="13">LOG(E13)</f>
        <v>-2.6989700043360187</v>
      </c>
      <c r="G13" s="4">
        <f t="shared" ref="G13:G30" si="14">F13/$B$3</f>
        <v>-7.8572634769607532E-4</v>
      </c>
      <c r="H13" s="4">
        <f t="shared" ref="H13:H30" si="15">G13+(1/($B$2 +273.15))</f>
        <v>2.5682900869844552E-3</v>
      </c>
      <c r="I13" s="4">
        <f t="shared" ref="I13:I30" si="16">1/H13</f>
        <v>389.36411625298331</v>
      </c>
      <c r="J13" s="3">
        <f t="shared" ref="J13:J30" si="17">I13-273.15</f>
        <v>116.21411625298333</v>
      </c>
      <c r="L13">
        <v>-9</v>
      </c>
      <c r="M13">
        <f t="shared" si="6"/>
        <v>264.14999999999998</v>
      </c>
      <c r="N13" s="5">
        <f t="shared" si="7"/>
        <v>3.7857278061707365E-3</v>
      </c>
      <c r="O13" s="4">
        <f t="shared" si="8"/>
        <v>4.3171137149020621E-4</v>
      </c>
      <c r="P13">
        <f t="shared" si="9"/>
        <v>1.4829285610688583</v>
      </c>
      <c r="Q13">
        <f t="shared" si="10"/>
        <v>30.403848588106449</v>
      </c>
      <c r="R13" s="7">
        <f t="shared" si="11"/>
        <v>304038.48588106449</v>
      </c>
    </row>
    <row r="14" spans="1:18" x14ac:dyDescent="0.25">
      <c r="D14">
        <v>25</v>
      </c>
      <c r="E14" s="4">
        <f t="shared" si="12"/>
        <v>2.5000000000000001E-3</v>
      </c>
      <c r="F14" s="4">
        <f t="shared" si="13"/>
        <v>-2.6020599913279625</v>
      </c>
      <c r="G14" s="4">
        <f t="shared" si="14"/>
        <v>-7.5751382571410844E-4</v>
      </c>
      <c r="H14" s="4">
        <f t="shared" si="15"/>
        <v>2.5965026089664221E-3</v>
      </c>
      <c r="I14" s="4">
        <f t="shared" si="16"/>
        <v>385.13344702475206</v>
      </c>
      <c r="J14" s="3">
        <f t="shared" si="17"/>
        <v>111.98344702475208</v>
      </c>
      <c r="L14">
        <v>-8</v>
      </c>
      <c r="M14">
        <f t="shared" si="6"/>
        <v>265.14999999999998</v>
      </c>
      <c r="N14" s="5">
        <f t="shared" si="7"/>
        <v>3.7714501225721295E-3</v>
      </c>
      <c r="O14" s="4">
        <f t="shared" si="8"/>
        <v>4.1743368789159919E-4</v>
      </c>
      <c r="P14">
        <f t="shared" si="9"/>
        <v>1.4338847179076433</v>
      </c>
      <c r="Q14">
        <f t="shared" si="10"/>
        <v>27.157182943479114</v>
      </c>
      <c r="R14" s="7">
        <f t="shared" si="11"/>
        <v>271571.82943479111</v>
      </c>
    </row>
    <row r="15" spans="1:18" x14ac:dyDescent="0.25">
      <c r="D15">
        <v>30</v>
      </c>
      <c r="E15" s="4">
        <f t="shared" si="12"/>
        <v>3.0000000000000001E-3</v>
      </c>
      <c r="F15" s="4">
        <f t="shared" si="13"/>
        <v>-2.5228787452803374</v>
      </c>
      <c r="G15" s="4">
        <f t="shared" si="14"/>
        <v>-7.3446251682105889E-4</v>
      </c>
      <c r="H15" s="4">
        <f t="shared" si="15"/>
        <v>2.6195539178594713E-3</v>
      </c>
      <c r="I15" s="4">
        <f t="shared" si="16"/>
        <v>381.74438524904838</v>
      </c>
      <c r="J15" s="3">
        <f t="shared" si="17"/>
        <v>108.5943852490484</v>
      </c>
      <c r="L15">
        <v>-7</v>
      </c>
      <c r="M15">
        <f t="shared" si="6"/>
        <v>266.14999999999998</v>
      </c>
      <c r="N15" s="5">
        <f t="shared" si="7"/>
        <v>3.75727972947586E-3</v>
      </c>
      <c r="O15" s="4">
        <f t="shared" si="8"/>
        <v>4.032632947953297E-4</v>
      </c>
      <c r="P15">
        <f t="shared" si="9"/>
        <v>1.3852094176219576</v>
      </c>
      <c r="Q15">
        <f t="shared" si="10"/>
        <v>24.277804932289733</v>
      </c>
      <c r="R15" s="7">
        <f t="shared" si="11"/>
        <v>242778.04932289734</v>
      </c>
    </row>
    <row r="16" spans="1:18" x14ac:dyDescent="0.25">
      <c r="D16">
        <v>40</v>
      </c>
      <c r="E16" s="4">
        <f t="shared" si="12"/>
        <v>4.0000000000000001E-3</v>
      </c>
      <c r="F16" s="4">
        <f t="shared" si="13"/>
        <v>-2.3979400086720375</v>
      </c>
      <c r="G16" s="4">
        <f t="shared" si="14"/>
        <v>-6.9809024997730346E-4</v>
      </c>
      <c r="H16" s="4">
        <f t="shared" si="15"/>
        <v>2.655926184703227E-3</v>
      </c>
      <c r="I16" s="4">
        <f t="shared" si="16"/>
        <v>376.51648820644459</v>
      </c>
      <c r="J16" s="3">
        <f t="shared" si="17"/>
        <v>103.36648820644461</v>
      </c>
      <c r="L16">
        <v>-6</v>
      </c>
      <c r="M16">
        <f t="shared" si="6"/>
        <v>267.14999999999998</v>
      </c>
      <c r="N16" s="5">
        <f t="shared" si="7"/>
        <v>3.7432154220475391E-3</v>
      </c>
      <c r="O16" s="4">
        <f t="shared" si="8"/>
        <v>3.8919898736700879E-4</v>
      </c>
      <c r="P16">
        <f t="shared" si="9"/>
        <v>1.3368985216056752</v>
      </c>
      <c r="Q16">
        <f t="shared" si="10"/>
        <v>21.721935590828323</v>
      </c>
      <c r="R16" s="7">
        <f t="shared" si="11"/>
        <v>217219.35590828324</v>
      </c>
    </row>
    <row r="17" spans="4:18" x14ac:dyDescent="0.25">
      <c r="D17">
        <v>50</v>
      </c>
      <c r="E17" s="4">
        <f t="shared" si="12"/>
        <v>5.0000000000000001E-3</v>
      </c>
      <c r="F17" s="4">
        <f t="shared" si="13"/>
        <v>-2.3010299956639813</v>
      </c>
      <c r="G17" s="4">
        <f t="shared" si="14"/>
        <v>-6.6987772799533658E-4</v>
      </c>
      <c r="H17" s="4">
        <f t="shared" si="15"/>
        <v>2.6841387066851938E-3</v>
      </c>
      <c r="I17" s="4">
        <f t="shared" si="16"/>
        <v>372.55898792017376</v>
      </c>
      <c r="J17" s="3">
        <f t="shared" si="17"/>
        <v>99.408987920173786</v>
      </c>
      <c r="L17">
        <v>-5</v>
      </c>
      <c r="M17">
        <f t="shared" si="6"/>
        <v>268.14999999999998</v>
      </c>
      <c r="N17" s="5">
        <f t="shared" si="7"/>
        <v>3.7292560134253219E-3</v>
      </c>
      <c r="O17" s="4">
        <f t="shared" si="8"/>
        <v>3.7523957874479154E-4</v>
      </c>
      <c r="P17">
        <f t="shared" si="9"/>
        <v>1.288947952988359</v>
      </c>
      <c r="Q17">
        <f t="shared" si="10"/>
        <v>19.451269584395945</v>
      </c>
      <c r="R17" s="7">
        <f t="shared" si="11"/>
        <v>194512.69584395946</v>
      </c>
    </row>
    <row r="18" spans="4:18" x14ac:dyDescent="0.25">
      <c r="D18">
        <v>60</v>
      </c>
      <c r="E18" s="4">
        <f t="shared" si="12"/>
        <v>6.0000000000000001E-3</v>
      </c>
      <c r="F18" s="4">
        <f t="shared" si="13"/>
        <v>-2.2218487496163561</v>
      </c>
      <c r="G18" s="4">
        <f t="shared" si="14"/>
        <v>-6.4682641910228714E-4</v>
      </c>
      <c r="H18" s="4">
        <f t="shared" si="15"/>
        <v>2.7071900155782431E-3</v>
      </c>
      <c r="I18" s="4">
        <f t="shared" si="16"/>
        <v>369.38670512435556</v>
      </c>
      <c r="J18" s="3">
        <f t="shared" si="17"/>
        <v>96.236705124355581</v>
      </c>
      <c r="L18">
        <v>-4</v>
      </c>
      <c r="M18">
        <f t="shared" si="6"/>
        <v>269.14999999999998</v>
      </c>
      <c r="N18" s="5">
        <f t="shared" si="7"/>
        <v>3.7154003343860304E-3</v>
      </c>
      <c r="O18" s="4">
        <f t="shared" si="8"/>
        <v>3.6138389970550005E-4</v>
      </c>
      <c r="P18">
        <f t="shared" si="9"/>
        <v>1.2413536954883926</v>
      </c>
      <c r="Q18">
        <f t="shared" si="10"/>
        <v>17.432260030242954</v>
      </c>
      <c r="R18" s="7">
        <f t="shared" si="11"/>
        <v>174322.60030242955</v>
      </c>
    </row>
    <row r="19" spans="4:18" x14ac:dyDescent="0.25">
      <c r="D19">
        <v>70</v>
      </c>
      <c r="E19" s="4">
        <f t="shared" si="12"/>
        <v>7.0000000000000001E-3</v>
      </c>
      <c r="F19" s="4">
        <f t="shared" si="13"/>
        <v>-2.1549019599857431</v>
      </c>
      <c r="G19" s="4">
        <f t="shared" si="14"/>
        <v>-6.2733681513413189E-4</v>
      </c>
      <c r="H19" s="4">
        <f t="shared" si="15"/>
        <v>2.7266796195463986E-3</v>
      </c>
      <c r="I19" s="4">
        <f t="shared" si="16"/>
        <v>366.74642405049286</v>
      </c>
      <c r="J19" s="3">
        <f t="shared" si="17"/>
        <v>93.596424050492885</v>
      </c>
      <c r="L19">
        <v>-3</v>
      </c>
      <c r="M19">
        <f t="shared" si="6"/>
        <v>270.14999999999998</v>
      </c>
      <c r="N19" s="5">
        <f t="shared" si="7"/>
        <v>3.7016472330186935E-3</v>
      </c>
      <c r="O19" s="4">
        <f t="shared" si="8"/>
        <v>3.4763079833816319E-4</v>
      </c>
      <c r="P19">
        <f t="shared" si="9"/>
        <v>1.1941117922915905</v>
      </c>
      <c r="Q19">
        <f t="shared" si="10"/>
        <v>15.635500662436277</v>
      </c>
      <c r="R19" s="7">
        <f t="shared" si="11"/>
        <v>156355.00662436278</v>
      </c>
    </row>
    <row r="20" spans="4:18" x14ac:dyDescent="0.25">
      <c r="D20">
        <v>80</v>
      </c>
      <c r="E20" s="4">
        <f t="shared" si="12"/>
        <v>8.0000000000000002E-3</v>
      </c>
      <c r="F20" s="4">
        <f t="shared" si="13"/>
        <v>-2.0969100130080562</v>
      </c>
      <c r="G20" s="4">
        <f t="shared" si="14"/>
        <v>-6.104541522585317E-4</v>
      </c>
      <c r="H20" s="4">
        <f t="shared" si="15"/>
        <v>2.7435622824219987E-3</v>
      </c>
      <c r="I20" s="4">
        <f t="shared" si="16"/>
        <v>364.48962956190178</v>
      </c>
      <c r="J20" s="3">
        <f t="shared" si="17"/>
        <v>91.339629561901802</v>
      </c>
      <c r="L20">
        <v>-2</v>
      </c>
      <c r="M20">
        <f t="shared" si="6"/>
        <v>271.14999999999998</v>
      </c>
      <c r="N20" s="5">
        <f t="shared" si="7"/>
        <v>3.687995574405311E-3</v>
      </c>
      <c r="O20" s="4">
        <f t="shared" si="8"/>
        <v>3.3397913972478066E-4</v>
      </c>
      <c r="P20">
        <f t="shared" si="9"/>
        <v>1.1472183449546216</v>
      </c>
      <c r="Q20">
        <f t="shared" si="10"/>
        <v>14.035191574678079</v>
      </c>
      <c r="R20" s="7">
        <f t="shared" si="11"/>
        <v>140351.91574678078</v>
      </c>
    </row>
    <row r="21" spans="4:18" x14ac:dyDescent="0.25">
      <c r="D21">
        <v>90</v>
      </c>
      <c r="E21" s="4">
        <f t="shared" si="12"/>
        <v>8.9999999999999993E-3</v>
      </c>
      <c r="F21" s="4">
        <f t="shared" si="13"/>
        <v>-2.0457574905606752</v>
      </c>
      <c r="G21" s="4">
        <f t="shared" si="14"/>
        <v>-5.9556258822727082E-4</v>
      </c>
      <c r="H21" s="4">
        <f t="shared" si="15"/>
        <v>2.7584538464532596E-3</v>
      </c>
      <c r="I21" s="4">
        <f t="shared" si="16"/>
        <v>362.52192556557407</v>
      </c>
      <c r="J21" s="3">
        <f t="shared" si="17"/>
        <v>89.371925565574088</v>
      </c>
      <c r="L21">
        <v>-1</v>
      </c>
      <c r="M21">
        <f t="shared" si="6"/>
        <v>272.14999999999998</v>
      </c>
      <c r="N21" s="5">
        <f t="shared" si="7"/>
        <v>3.6744442403086534E-3</v>
      </c>
      <c r="O21" s="4">
        <f t="shared" si="8"/>
        <v>3.2042780562812311E-4</v>
      </c>
      <c r="P21">
        <f t="shared" si="9"/>
        <v>1.1006695123326029</v>
      </c>
      <c r="Q21">
        <f t="shared" si="10"/>
        <v>12.608676794102157</v>
      </c>
      <c r="R21" s="7">
        <f t="shared" si="11"/>
        <v>126086.76794102158</v>
      </c>
    </row>
    <row r="22" spans="4:18" x14ac:dyDescent="0.25">
      <c r="D22">
        <v>100</v>
      </c>
      <c r="E22" s="4">
        <f t="shared" si="12"/>
        <v>0.01</v>
      </c>
      <c r="F22" s="4">
        <f t="shared" si="13"/>
        <v>-2</v>
      </c>
      <c r="G22" s="4">
        <f t="shared" si="14"/>
        <v>-5.8224163027656482E-4</v>
      </c>
      <c r="H22" s="4">
        <f t="shared" si="15"/>
        <v>2.7717748044039656E-3</v>
      </c>
      <c r="I22" s="4">
        <f t="shared" si="16"/>
        <v>360.77967027160315</v>
      </c>
      <c r="J22" s="3">
        <f t="shared" si="17"/>
        <v>87.629670271603175</v>
      </c>
      <c r="L22">
        <v>0</v>
      </c>
      <c r="M22">
        <f t="shared" si="6"/>
        <v>273.14999999999998</v>
      </c>
      <c r="N22" s="5">
        <f t="shared" si="7"/>
        <v>3.6609921288669233E-3</v>
      </c>
      <c r="O22" s="4">
        <f t="shared" si="8"/>
        <v>3.0697569418639296E-4</v>
      </c>
      <c r="P22">
        <f t="shared" si="9"/>
        <v>1.0544615095302599</v>
      </c>
      <c r="Q22">
        <f t="shared" si="10"/>
        <v>11.336043650394908</v>
      </c>
      <c r="R22" s="7">
        <f t="shared" si="11"/>
        <v>113360.43650394908</v>
      </c>
    </row>
    <row r="23" spans="4:18" x14ac:dyDescent="0.25">
      <c r="D23">
        <v>200</v>
      </c>
      <c r="E23" s="4">
        <f t="shared" si="12"/>
        <v>0.02</v>
      </c>
      <c r="F23" s="4">
        <f t="shared" si="13"/>
        <v>-1.6989700043360187</v>
      </c>
      <c r="G23" s="4">
        <f t="shared" si="14"/>
        <v>-4.9460553255779296E-4</v>
      </c>
      <c r="H23" s="4">
        <f t="shared" si="15"/>
        <v>2.8594109021227374E-3</v>
      </c>
      <c r="I23" s="4">
        <f t="shared" si="16"/>
        <v>349.72238486522912</v>
      </c>
      <c r="J23" s="3">
        <f t="shared" si="17"/>
        <v>76.572384865229139</v>
      </c>
      <c r="L23">
        <v>1</v>
      </c>
      <c r="M23">
        <f t="shared" si="6"/>
        <v>274.14999999999998</v>
      </c>
      <c r="N23" s="5">
        <f t="shared" si="7"/>
        <v>3.6476381542950944E-3</v>
      </c>
      <c r="O23" s="4">
        <f t="shared" si="8"/>
        <v>2.936217196145641E-4</v>
      </c>
      <c r="P23">
        <f t="shared" si="9"/>
        <v>1.0085906068760278</v>
      </c>
      <c r="Q23">
        <f t="shared" si="10"/>
        <v>10.19977535804437</v>
      </c>
      <c r="R23" s="7">
        <f t="shared" si="11"/>
        <v>101997.75358044371</v>
      </c>
    </row>
    <row r="24" spans="4:18" x14ac:dyDescent="0.25">
      <c r="D24">
        <v>300</v>
      </c>
      <c r="E24" s="4">
        <f t="shared" si="12"/>
        <v>0.03</v>
      </c>
      <c r="F24" s="4">
        <f t="shared" si="13"/>
        <v>-1.5228787452803376</v>
      </c>
      <c r="G24" s="4">
        <f t="shared" si="14"/>
        <v>-4.4334170168277659E-4</v>
      </c>
      <c r="H24" s="4">
        <f t="shared" si="15"/>
        <v>2.9106747329977539E-3</v>
      </c>
      <c r="I24" s="4">
        <f t="shared" si="16"/>
        <v>343.56295076986595</v>
      </c>
      <c r="J24" s="3">
        <f t="shared" si="17"/>
        <v>70.412950769865972</v>
      </c>
      <c r="L24">
        <v>2</v>
      </c>
      <c r="M24">
        <f t="shared" si="6"/>
        <v>275.14999999999998</v>
      </c>
      <c r="N24" s="5">
        <f t="shared" si="7"/>
        <v>3.6343812465927678E-3</v>
      </c>
      <c r="O24" s="4">
        <f t="shared" si="8"/>
        <v>2.8036481191223749E-4</v>
      </c>
      <c r="P24">
        <f t="shared" si="9"/>
        <v>0.96305312891853578</v>
      </c>
      <c r="Q24">
        <f t="shared" si="10"/>
        <v>9.1844494652300757</v>
      </c>
      <c r="R24" s="7">
        <f t="shared" si="11"/>
        <v>91844.494652300753</v>
      </c>
    </row>
    <row r="25" spans="4:18" x14ac:dyDescent="0.25">
      <c r="D25">
        <v>400</v>
      </c>
      <c r="E25" s="4">
        <f t="shared" si="12"/>
        <v>0.04</v>
      </c>
      <c r="F25" s="4">
        <f t="shared" si="13"/>
        <v>-1.3979400086720375</v>
      </c>
      <c r="G25" s="4">
        <f t="shared" si="14"/>
        <v>-4.069694348390211E-4</v>
      </c>
      <c r="H25" s="4">
        <f t="shared" si="15"/>
        <v>2.9470469998415091E-3</v>
      </c>
      <c r="I25" s="4">
        <f t="shared" si="16"/>
        <v>339.32271865829745</v>
      </c>
      <c r="J25" s="3">
        <f t="shared" si="17"/>
        <v>66.17271865829747</v>
      </c>
      <c r="L25">
        <v>3</v>
      </c>
      <c r="M25">
        <f t="shared" si="6"/>
        <v>276.14999999999998</v>
      </c>
      <c r="N25" s="5">
        <f t="shared" si="7"/>
        <v>3.6212203512583745E-3</v>
      </c>
      <c r="O25" s="4">
        <f t="shared" si="8"/>
        <v>2.6720391657784415E-4</v>
      </c>
      <c r="P25">
        <f t="shared" si="9"/>
        <v>0.91784545344489465</v>
      </c>
      <c r="Q25">
        <f t="shared" si="10"/>
        <v>8.276475874505218</v>
      </c>
      <c r="R25" s="7">
        <f t="shared" si="11"/>
        <v>82764.758745052182</v>
      </c>
    </row>
    <row r="26" spans="4:18" x14ac:dyDescent="0.25">
      <c r="D26">
        <v>500</v>
      </c>
      <c r="E26" s="4">
        <f t="shared" si="12"/>
        <v>0.05</v>
      </c>
      <c r="F26" s="4">
        <f t="shared" si="13"/>
        <v>-1.3010299956639813</v>
      </c>
      <c r="G26" s="4">
        <f t="shared" si="14"/>
        <v>-3.7875691285705422E-4</v>
      </c>
      <c r="H26" s="4">
        <f t="shared" si="15"/>
        <v>2.975259521823476E-3</v>
      </c>
      <c r="I26" s="4">
        <f t="shared" si="16"/>
        <v>336.10513391017412</v>
      </c>
      <c r="J26" s="3">
        <f t="shared" si="17"/>
        <v>62.955133910174141</v>
      </c>
      <c r="L26">
        <v>4</v>
      </c>
      <c r="M26">
        <f t="shared" si="6"/>
        <v>277.14999999999998</v>
      </c>
      <c r="N26" s="5">
        <f t="shared" si="7"/>
        <v>3.608154429009562E-3</v>
      </c>
      <c r="O26" s="4">
        <f t="shared" si="8"/>
        <v>2.5413799432903164E-4</v>
      </c>
      <c r="P26">
        <f t="shared" si="9"/>
        <v>0.87296401052022365</v>
      </c>
      <c r="Q26">
        <f t="shared" si="10"/>
        <v>7.4638690363056055</v>
      </c>
      <c r="R26" s="7">
        <f t="shared" si="11"/>
        <v>74638.690363056056</v>
      </c>
    </row>
    <row r="27" spans="4:18" x14ac:dyDescent="0.25">
      <c r="D27">
        <v>600</v>
      </c>
      <c r="E27" s="4">
        <f t="shared" si="12"/>
        <v>0.06</v>
      </c>
      <c r="F27" s="4">
        <f t="shared" si="13"/>
        <v>-1.2218487496163564</v>
      </c>
      <c r="G27" s="4">
        <f t="shared" si="14"/>
        <v>-3.5570560396400478E-4</v>
      </c>
      <c r="H27" s="4">
        <f t="shared" si="15"/>
        <v>2.9983108307165256E-3</v>
      </c>
      <c r="I27" s="4">
        <f t="shared" si="16"/>
        <v>333.52112454632447</v>
      </c>
      <c r="J27" s="3">
        <f t="shared" si="17"/>
        <v>60.371124546324495</v>
      </c>
      <c r="L27">
        <v>5</v>
      </c>
      <c r="M27">
        <f t="shared" si="6"/>
        <v>278.14999999999998</v>
      </c>
      <c r="N27" s="5">
        <f t="shared" si="7"/>
        <v>3.5951824555096176E-3</v>
      </c>
      <c r="O27" s="4">
        <f t="shared" si="8"/>
        <v>2.4116602082908728E-4</v>
      </c>
      <c r="P27">
        <f t="shared" si="9"/>
        <v>0.82840528154791482</v>
      </c>
      <c r="Q27">
        <f t="shared" si="10"/>
        <v>6.7360496802696028</v>
      </c>
      <c r="R27" s="7">
        <f t="shared" si="11"/>
        <v>67360.496802696027</v>
      </c>
    </row>
    <row r="28" spans="4:18" x14ac:dyDescent="0.25">
      <c r="D28">
        <v>700</v>
      </c>
      <c r="E28" s="4">
        <f t="shared" si="12"/>
        <v>7.0000000000000007E-2</v>
      </c>
      <c r="F28" s="4">
        <f t="shared" si="13"/>
        <v>-1.1549019599857431</v>
      </c>
      <c r="G28" s="4">
        <f t="shared" si="14"/>
        <v>-3.3621599999584953E-4</v>
      </c>
      <c r="H28" s="4">
        <f t="shared" si="15"/>
        <v>3.0178004346846808E-3</v>
      </c>
      <c r="I28" s="4">
        <f t="shared" si="16"/>
        <v>331.3671734242713</v>
      </c>
      <c r="J28" s="3">
        <f t="shared" si="17"/>
        <v>58.217173424271323</v>
      </c>
      <c r="L28">
        <v>6</v>
      </c>
      <c r="M28">
        <f t="shared" si="6"/>
        <v>279.14999999999998</v>
      </c>
      <c r="N28" s="5">
        <f t="shared" si="7"/>
        <v>3.5823034210997673E-3</v>
      </c>
      <c r="O28" s="4">
        <f t="shared" si="8"/>
        <v>2.2828698641923694E-4</v>
      </c>
      <c r="P28">
        <f t="shared" si="9"/>
        <v>0.78416579835007894</v>
      </c>
      <c r="Q28">
        <f t="shared" si="10"/>
        <v>6.0836721014329713</v>
      </c>
      <c r="R28" s="7">
        <f t="shared" si="11"/>
        <v>60836.721014329712</v>
      </c>
    </row>
    <row r="29" spans="4:18" x14ac:dyDescent="0.25">
      <c r="D29">
        <v>800</v>
      </c>
      <c r="E29" s="4">
        <f t="shared" si="12"/>
        <v>0.08</v>
      </c>
      <c r="F29" s="4">
        <f t="shared" si="13"/>
        <v>-1.0969100130080565</v>
      </c>
      <c r="G29" s="4">
        <f t="shared" si="14"/>
        <v>-3.1933333712024935E-4</v>
      </c>
      <c r="H29" s="4">
        <f t="shared" si="15"/>
        <v>3.0346830975602809E-3</v>
      </c>
      <c r="I29" s="4">
        <f t="shared" si="16"/>
        <v>329.52369913153217</v>
      </c>
      <c r="J29" s="3">
        <f t="shared" si="17"/>
        <v>56.373699131532192</v>
      </c>
      <c r="L29">
        <v>7</v>
      </c>
      <c r="M29">
        <f t="shared" si="6"/>
        <v>280.14999999999998</v>
      </c>
      <c r="N29" s="5">
        <f t="shared" si="7"/>
        <v>3.5695163305372126E-3</v>
      </c>
      <c r="O29" s="4">
        <f t="shared" si="8"/>
        <v>2.1549989585668231E-4</v>
      </c>
      <c r="P29">
        <f t="shared" si="9"/>
        <v>0.7402421422677038</v>
      </c>
      <c r="Q29">
        <f t="shared" si="10"/>
        <v>5.4984735754972336</v>
      </c>
      <c r="R29" s="7">
        <f t="shared" si="11"/>
        <v>54984.735754972338</v>
      </c>
    </row>
    <row r="30" spans="4:18" x14ac:dyDescent="0.25">
      <c r="D30">
        <v>900</v>
      </c>
      <c r="E30" s="4">
        <f t="shared" si="12"/>
        <v>0.09</v>
      </c>
      <c r="F30" s="4">
        <f t="shared" si="13"/>
        <v>-1.0457574905606752</v>
      </c>
      <c r="G30" s="4">
        <f t="shared" si="14"/>
        <v>-3.0444177308898841E-4</v>
      </c>
      <c r="H30" s="4">
        <f t="shared" si="15"/>
        <v>3.0495746615915417E-3</v>
      </c>
      <c r="I30" s="4">
        <f t="shared" si="16"/>
        <v>327.91458185782216</v>
      </c>
      <c r="J30" s="3">
        <f t="shared" si="17"/>
        <v>54.764581857822179</v>
      </c>
      <c r="L30">
        <v>8</v>
      </c>
      <c r="M30">
        <f t="shared" si="6"/>
        <v>281.14999999999998</v>
      </c>
      <c r="N30" s="5">
        <f t="shared" si="7"/>
        <v>3.556820202738752E-3</v>
      </c>
      <c r="O30" s="4">
        <f t="shared" si="8"/>
        <v>2.0280376805822172E-4</v>
      </c>
      <c r="P30">
        <f t="shared" si="9"/>
        <v>0.69663094327999164</v>
      </c>
      <c r="Q30">
        <f t="shared" si="10"/>
        <v>4.973142953835354</v>
      </c>
      <c r="R30" s="7">
        <f t="shared" si="11"/>
        <v>49731.429538353543</v>
      </c>
    </row>
    <row r="31" spans="4:18" x14ac:dyDescent="0.25">
      <c r="D31">
        <v>1000</v>
      </c>
      <c r="E31" s="4">
        <f t="shared" si="12"/>
        <v>0.1</v>
      </c>
      <c r="F31" s="4">
        <f t="shared" ref="F31:F54" si="18">LOG(E31)</f>
        <v>-1</v>
      </c>
      <c r="G31" s="4">
        <f t="shared" ref="G31:G54" si="19">F31/$B$3</f>
        <v>-2.9112081513828241E-4</v>
      </c>
      <c r="H31" s="4">
        <f t="shared" ref="H31:H54" si="20">G31+(1/($B$2 +273.15))</f>
        <v>3.0628956195422477E-3</v>
      </c>
      <c r="I31" s="4">
        <f t="shared" ref="I31:I54" si="21">1/H31</f>
        <v>326.48843585125201</v>
      </c>
      <c r="J31" s="3">
        <f t="shared" ref="J31:J54" si="22">I31-273.15</f>
        <v>53.338435851252029</v>
      </c>
      <c r="L31">
        <v>9</v>
      </c>
      <c r="M31">
        <f t="shared" si="6"/>
        <v>282.14999999999998</v>
      </c>
      <c r="N31" s="5">
        <f t="shared" si="7"/>
        <v>3.5442140705298601E-3</v>
      </c>
      <c r="O31" s="4">
        <f t="shared" si="8"/>
        <v>1.9019763584932981E-4</v>
      </c>
      <c r="P31">
        <f t="shared" si="9"/>
        <v>0.65332887914244786</v>
      </c>
      <c r="Q31">
        <f t="shared" si="10"/>
        <v>4.5012058967658319</v>
      </c>
      <c r="R31" s="7">
        <f t="shared" si="11"/>
        <v>45012.058967658319</v>
      </c>
    </row>
    <row r="32" spans="4:18" x14ac:dyDescent="0.25">
      <c r="D32">
        <v>1100</v>
      </c>
      <c r="E32" s="4">
        <f t="shared" si="12"/>
        <v>0.11</v>
      </c>
      <c r="F32" s="4">
        <f t="shared" si="18"/>
        <v>-0.95860731484177497</v>
      </c>
      <c r="G32" s="4">
        <f t="shared" si="19"/>
        <v>-2.7907054289425762E-4</v>
      </c>
      <c r="H32" s="4">
        <f t="shared" si="20"/>
        <v>3.0749458917862728E-3</v>
      </c>
      <c r="I32" s="4">
        <f t="shared" si="21"/>
        <v>325.20897446396629</v>
      </c>
      <c r="J32" s="3">
        <f t="shared" si="22"/>
        <v>52.058974463966308</v>
      </c>
      <c r="L32">
        <v>10</v>
      </c>
      <c r="M32">
        <f t="shared" si="6"/>
        <v>283.14999999999998</v>
      </c>
      <c r="N32" s="5">
        <f t="shared" si="7"/>
        <v>3.5316969803990822E-3</v>
      </c>
      <c r="O32" s="4">
        <f t="shared" si="8"/>
        <v>1.7768054571855188E-4</v>
      </c>
      <c r="P32">
        <f t="shared" si="9"/>
        <v>0.61033267454322571</v>
      </c>
      <c r="Q32">
        <f t="shared" si="10"/>
        <v>4.0769245530949707</v>
      </c>
      <c r="R32" s="7">
        <f t="shared" si="11"/>
        <v>40769.245530949709</v>
      </c>
    </row>
    <row r="33" spans="4:18" x14ac:dyDescent="0.25">
      <c r="D33">
        <v>1200</v>
      </c>
      <c r="E33" s="4">
        <f t="shared" si="12"/>
        <v>0.12</v>
      </c>
      <c r="F33" s="4">
        <f t="shared" si="18"/>
        <v>-0.92081875395237522</v>
      </c>
      <c r="G33" s="4">
        <f t="shared" si="19"/>
        <v>-2.6806950624523297E-4</v>
      </c>
      <c r="H33" s="4">
        <f t="shared" si="20"/>
        <v>3.0859469284352974E-3</v>
      </c>
      <c r="I33" s="4">
        <f t="shared" si="21"/>
        <v>324.04964284562124</v>
      </c>
      <c r="J33" s="3">
        <f t="shared" si="22"/>
        <v>50.899642845621258</v>
      </c>
      <c r="L33">
        <v>11</v>
      </c>
      <c r="M33">
        <f t="shared" si="6"/>
        <v>284.14999999999998</v>
      </c>
      <c r="N33" s="5">
        <f t="shared" si="7"/>
        <v>3.5192679922576107E-3</v>
      </c>
      <c r="O33" s="4">
        <f t="shared" si="8"/>
        <v>1.6525155757708037E-4</v>
      </c>
      <c r="P33">
        <f t="shared" si="9"/>
        <v>0.56763910027727105</v>
      </c>
      <c r="Q33">
        <f t="shared" si="10"/>
        <v>3.6952097936407582</v>
      </c>
      <c r="R33" s="7">
        <f t="shared" si="11"/>
        <v>36952.097936407583</v>
      </c>
    </row>
    <row r="34" spans="4:18" x14ac:dyDescent="0.25">
      <c r="D34">
        <v>1300</v>
      </c>
      <c r="E34" s="4">
        <f t="shared" si="12"/>
        <v>0.13</v>
      </c>
      <c r="F34" s="4">
        <f t="shared" si="18"/>
        <v>-0.88605664769316317</v>
      </c>
      <c r="G34" s="4">
        <f t="shared" si="19"/>
        <v>-2.5794953353512758E-4</v>
      </c>
      <c r="H34" s="4">
        <f t="shared" si="20"/>
        <v>3.0960669011454028E-3</v>
      </c>
      <c r="I34" s="4">
        <f t="shared" si="21"/>
        <v>322.99043655356604</v>
      </c>
      <c r="J34" s="3">
        <f t="shared" si="22"/>
        <v>49.840436553566065</v>
      </c>
      <c r="L34">
        <v>12</v>
      </c>
      <c r="M34">
        <f t="shared" si="6"/>
        <v>285.14999999999998</v>
      </c>
      <c r="N34" s="5">
        <f t="shared" si="7"/>
        <v>3.5069261792039282E-3</v>
      </c>
      <c r="O34" s="4">
        <f t="shared" si="8"/>
        <v>1.5290974452339791E-4</v>
      </c>
      <c r="P34">
        <f t="shared" si="9"/>
        <v>0.52524497243787183</v>
      </c>
      <c r="Q34">
        <f t="shared" si="10"/>
        <v>3.3515443637292357</v>
      </c>
      <c r="R34" s="7">
        <f t="shared" si="11"/>
        <v>33515.443637292359</v>
      </c>
    </row>
    <row r="35" spans="4:18" x14ac:dyDescent="0.25">
      <c r="D35">
        <v>1400</v>
      </c>
      <c r="E35" s="4">
        <f t="shared" si="12"/>
        <v>0.14000000000000001</v>
      </c>
      <c r="F35" s="4">
        <f t="shared" si="18"/>
        <v>-0.85387196432176193</v>
      </c>
      <c r="G35" s="4">
        <f t="shared" si="19"/>
        <v>-2.4857990227707773E-4</v>
      </c>
      <c r="H35" s="4">
        <f t="shared" si="20"/>
        <v>3.1054365324034525E-3</v>
      </c>
      <c r="I35" s="4">
        <f t="shared" si="21"/>
        <v>322.01591936127897</v>
      </c>
      <c r="J35" s="3">
        <f t="shared" si="22"/>
        <v>48.865919361278998</v>
      </c>
      <c r="L35">
        <v>13</v>
      </c>
      <c r="M35">
        <f t="shared" si="6"/>
        <v>286.14999999999998</v>
      </c>
      <c r="N35" s="5">
        <f t="shared" si="7"/>
        <v>3.4946706272933779E-3</v>
      </c>
      <c r="O35" s="4">
        <f t="shared" si="8"/>
        <v>1.4065419261284759E-4</v>
      </c>
      <c r="P35">
        <f t="shared" si="9"/>
        <v>0.48314715162513144</v>
      </c>
      <c r="Q35">
        <f t="shared" si="10"/>
        <v>3.0419155407040175</v>
      </c>
      <c r="R35" s="7">
        <f t="shared" si="11"/>
        <v>30419.155407040176</v>
      </c>
    </row>
    <row r="36" spans="4:18" x14ac:dyDescent="0.25">
      <c r="D36">
        <v>1500</v>
      </c>
      <c r="E36" s="4">
        <f t="shared" si="12"/>
        <v>0.15</v>
      </c>
      <c r="F36" s="4">
        <f t="shared" si="18"/>
        <v>-0.82390874094431876</v>
      </c>
      <c r="G36" s="4">
        <f t="shared" si="19"/>
        <v>-2.3985698426326601E-4</v>
      </c>
      <c r="H36" s="4">
        <f t="shared" si="20"/>
        <v>3.1141594504172643E-3</v>
      </c>
      <c r="I36" s="4">
        <f t="shared" si="21"/>
        <v>321.11393649609386</v>
      </c>
      <c r="J36" s="3">
        <f t="shared" si="22"/>
        <v>47.963936496093879</v>
      </c>
      <c r="L36">
        <v>14</v>
      </c>
      <c r="M36">
        <f t="shared" si="6"/>
        <v>287.14999999999998</v>
      </c>
      <c r="N36" s="5">
        <f t="shared" si="7"/>
        <v>3.4825004353125546E-3</v>
      </c>
      <c r="O36" s="4">
        <f t="shared" si="8"/>
        <v>1.2848400063202427E-4</v>
      </c>
      <c r="P36">
        <f t="shared" si="9"/>
        <v>0.44134254217100338</v>
      </c>
      <c r="Q36">
        <f t="shared" si="10"/>
        <v>2.7627560725872407</v>
      </c>
      <c r="R36" s="7">
        <f t="shared" si="11"/>
        <v>27627.560725872405</v>
      </c>
    </row>
    <row r="37" spans="4:18" x14ac:dyDescent="0.25">
      <c r="D37">
        <v>1600</v>
      </c>
      <c r="E37" s="4">
        <f t="shared" si="12"/>
        <v>0.16</v>
      </c>
      <c r="F37" s="4">
        <f t="shared" si="18"/>
        <v>-0.79588001734407521</v>
      </c>
      <c r="G37" s="4">
        <f t="shared" si="19"/>
        <v>-2.3169723940147751E-4</v>
      </c>
      <c r="H37" s="4">
        <f t="shared" si="20"/>
        <v>3.1223191952790526E-3</v>
      </c>
      <c r="I37" s="4">
        <f t="shared" si="21"/>
        <v>320.27475009986176</v>
      </c>
      <c r="J37" s="3">
        <f t="shared" si="22"/>
        <v>47.124750099861785</v>
      </c>
      <c r="L37">
        <v>15</v>
      </c>
      <c r="M37">
        <f t="shared" si="6"/>
        <v>288.14999999999998</v>
      </c>
      <c r="N37" s="5">
        <f t="shared" si="7"/>
        <v>3.4704147145583901E-3</v>
      </c>
      <c r="O37" s="4">
        <f t="shared" si="8"/>
        <v>1.163982798778598E-4</v>
      </c>
      <c r="P37">
        <f t="shared" si="9"/>
        <v>0.39982809138044839</v>
      </c>
      <c r="Q37">
        <f t="shared" si="10"/>
        <v>2.5108923376525025</v>
      </c>
      <c r="R37" s="7">
        <f t="shared" si="11"/>
        <v>25108.923376525025</v>
      </c>
    </row>
    <row r="38" spans="4:18" x14ac:dyDescent="0.25">
      <c r="D38">
        <v>1700</v>
      </c>
      <c r="E38" s="4">
        <f t="shared" si="12"/>
        <v>0.17</v>
      </c>
      <c r="F38" s="4">
        <f t="shared" si="18"/>
        <v>-0.769551078621726</v>
      </c>
      <c r="G38" s="4">
        <f t="shared" si="19"/>
        <v>-2.2403233729890131E-4</v>
      </c>
      <c r="H38" s="4">
        <f t="shared" si="20"/>
        <v>3.129984097381629E-3</v>
      </c>
      <c r="I38" s="4">
        <f t="shared" si="21"/>
        <v>319.49044112925191</v>
      </c>
      <c r="J38" s="3">
        <f t="shared" si="22"/>
        <v>46.340441129251928</v>
      </c>
      <c r="L38">
        <v>16</v>
      </c>
      <c r="M38">
        <f t="shared" si="6"/>
        <v>289.14999999999998</v>
      </c>
      <c r="N38" s="5">
        <f t="shared" si="7"/>
        <v>3.4584125886218228E-3</v>
      </c>
      <c r="O38" s="4">
        <f t="shared" si="8"/>
        <v>1.0439615394129253E-4</v>
      </c>
      <c r="P38">
        <f t="shared" si="9"/>
        <v>0.35860078878833984</v>
      </c>
      <c r="Q38">
        <f t="shared" si="10"/>
        <v>2.2834988056316701</v>
      </c>
      <c r="R38" s="7">
        <f t="shared" si="11"/>
        <v>22834.988056316699</v>
      </c>
    </row>
    <row r="39" spans="4:18" x14ac:dyDescent="0.25">
      <c r="D39">
        <v>1800</v>
      </c>
      <c r="E39" s="4">
        <f t="shared" si="12"/>
        <v>0.18</v>
      </c>
      <c r="F39" s="4">
        <f t="shared" si="18"/>
        <v>-0.74472749489669399</v>
      </c>
      <c r="G39" s="4">
        <f t="shared" si="19"/>
        <v>-2.168056753702166E-4</v>
      </c>
      <c r="H39" s="4">
        <f t="shared" si="20"/>
        <v>3.1372107593103139E-3</v>
      </c>
      <c r="I39" s="4">
        <f t="shared" si="21"/>
        <v>318.7544850253671</v>
      </c>
      <c r="J39" s="3">
        <f t="shared" si="22"/>
        <v>45.604485025367126</v>
      </c>
      <c r="L39">
        <v>17</v>
      </c>
      <c r="M39">
        <f t="shared" si="6"/>
        <v>290.14999999999998</v>
      </c>
      <c r="N39" s="5">
        <f t="shared" si="7"/>
        <v>3.4464931931759437E-3</v>
      </c>
      <c r="O39" s="4">
        <f t="shared" si="8"/>
        <v>9.2476758495413369E-5</v>
      </c>
      <c r="P39">
        <f t="shared" si="9"/>
        <v>0.3176576654317449</v>
      </c>
      <c r="Q39">
        <f t="shared" si="10"/>
        <v>2.0780580028211446</v>
      </c>
      <c r="R39" s="7">
        <f t="shared" si="11"/>
        <v>20780.580028211447</v>
      </c>
    </row>
    <row r="40" spans="4:18" x14ac:dyDescent="0.25">
      <c r="D40">
        <v>1900</v>
      </c>
      <c r="E40" s="4">
        <f t="shared" si="12"/>
        <v>0.19</v>
      </c>
      <c r="F40" s="4">
        <f t="shared" si="18"/>
        <v>-0.72124639904717103</v>
      </c>
      <c r="G40" s="4">
        <f t="shared" si="19"/>
        <v>-2.0996983960616333E-4</v>
      </c>
      <c r="H40" s="4">
        <f t="shared" si="20"/>
        <v>3.1440465950743671E-3</v>
      </c>
      <c r="I40" s="4">
        <f t="shared" si="21"/>
        <v>318.06144398961959</v>
      </c>
      <c r="J40" s="3">
        <f t="shared" si="22"/>
        <v>44.911443989619613</v>
      </c>
      <c r="L40">
        <v>18</v>
      </c>
      <c r="M40">
        <f t="shared" si="6"/>
        <v>291.14999999999998</v>
      </c>
      <c r="N40" s="5">
        <f t="shared" si="7"/>
        <v>3.4346556757685045E-3</v>
      </c>
      <c r="O40" s="4">
        <f t="shared" si="8"/>
        <v>8.0639241087974208E-5</v>
      </c>
      <c r="P40">
        <f t="shared" si="9"/>
        <v>0.27699579313719142</v>
      </c>
      <c r="Q40">
        <f t="shared" si="10"/>
        <v>1.8923252882452923</v>
      </c>
      <c r="R40" s="7">
        <f t="shared" si="11"/>
        <v>18923.252882452922</v>
      </c>
    </row>
    <row r="41" spans="4:18" x14ac:dyDescent="0.25">
      <c r="D41">
        <v>2000</v>
      </c>
      <c r="E41" s="4">
        <f t="shared" si="12"/>
        <v>0.2</v>
      </c>
      <c r="F41" s="4">
        <f t="shared" si="18"/>
        <v>-0.69897000433601875</v>
      </c>
      <c r="G41" s="4">
        <f t="shared" si="19"/>
        <v>-2.0348471741951055E-4</v>
      </c>
      <c r="H41" s="4">
        <f t="shared" si="20"/>
        <v>3.1505317172610199E-3</v>
      </c>
      <c r="I41" s="4">
        <f t="shared" si="21"/>
        <v>317.40673947868419</v>
      </c>
      <c r="J41" s="3">
        <f t="shared" si="22"/>
        <v>44.25673947868421</v>
      </c>
      <c r="L41">
        <v>19</v>
      </c>
      <c r="M41">
        <f t="shared" si="6"/>
        <v>292.14999999999998</v>
      </c>
      <c r="N41" s="5">
        <f t="shared" si="7"/>
        <v>3.4228991956186893E-3</v>
      </c>
      <c r="O41" s="4">
        <f t="shared" si="8"/>
        <v>6.8882760938158982E-5</v>
      </c>
      <c r="P41">
        <f t="shared" si="9"/>
        <v>0.2366122838225761</v>
      </c>
      <c r="Q41">
        <f t="shared" si="10"/>
        <v>1.7242978386347416</v>
      </c>
      <c r="R41" s="7">
        <f t="shared" si="11"/>
        <v>17242.978386347415</v>
      </c>
    </row>
    <row r="42" spans="4:18" x14ac:dyDescent="0.25">
      <c r="D42">
        <v>2100</v>
      </c>
      <c r="E42" s="4">
        <f t="shared" si="12"/>
        <v>0.21</v>
      </c>
      <c r="F42" s="4">
        <f t="shared" si="18"/>
        <v>-0.6777807052660807</v>
      </c>
      <c r="G42" s="4">
        <f t="shared" si="19"/>
        <v>-1.9731607140206133E-4</v>
      </c>
      <c r="H42" s="4">
        <f t="shared" si="20"/>
        <v>3.1567003632784691E-3</v>
      </c>
      <c r="I42" s="4">
        <f t="shared" si="21"/>
        <v>316.78648110947893</v>
      </c>
      <c r="J42" s="3">
        <f t="shared" si="22"/>
        <v>43.63648110947895</v>
      </c>
      <c r="L42">
        <v>20</v>
      </c>
      <c r="M42">
        <f t="shared" si="6"/>
        <v>293.14999999999998</v>
      </c>
      <c r="N42" s="5">
        <f t="shared" si="7"/>
        <v>3.4112229234180458E-3</v>
      </c>
      <c r="O42" s="4">
        <f t="shared" si="8"/>
        <v>5.7206488737515486E-5</v>
      </c>
      <c r="P42">
        <f t="shared" si="9"/>
        <v>0.19650428881336571</v>
      </c>
      <c r="Q42">
        <f t="shared" si="10"/>
        <v>1.5721873182984523</v>
      </c>
      <c r="R42" s="7">
        <f t="shared" si="11"/>
        <v>15721.873182984522</v>
      </c>
    </row>
    <row r="43" spans="4:18" x14ac:dyDescent="0.25">
      <c r="D43">
        <v>2200</v>
      </c>
      <c r="E43" s="4">
        <f t="shared" si="12"/>
        <v>0.22</v>
      </c>
      <c r="F43" s="4">
        <f t="shared" si="18"/>
        <v>-0.65757731917779372</v>
      </c>
      <c r="G43" s="4">
        <f t="shared" si="19"/>
        <v>-1.9143444517548579E-4</v>
      </c>
      <c r="H43" s="4">
        <f t="shared" si="20"/>
        <v>3.1625819895050446E-3</v>
      </c>
      <c r="I43" s="4">
        <f t="shared" si="21"/>
        <v>316.19733601167559</v>
      </c>
      <c r="J43" s="3">
        <f t="shared" si="22"/>
        <v>43.047336011675611</v>
      </c>
      <c r="L43">
        <v>21</v>
      </c>
      <c r="M43">
        <f t="shared" si="6"/>
        <v>294.14999999999998</v>
      </c>
      <c r="N43" s="5">
        <f t="shared" si="7"/>
        <v>3.3996260411354754E-3</v>
      </c>
      <c r="O43" s="4">
        <f t="shared" si="8"/>
        <v>4.5609606454945131E-5</v>
      </c>
      <c r="P43">
        <f t="shared" si="9"/>
        <v>0.15666899817273652</v>
      </c>
      <c r="Q43">
        <f t="shared" si="10"/>
        <v>1.4343957777322918</v>
      </c>
      <c r="R43" s="7">
        <f t="shared" si="11"/>
        <v>14343.957777322918</v>
      </c>
    </row>
    <row r="44" spans="4:18" x14ac:dyDescent="0.25">
      <c r="D44">
        <v>2300</v>
      </c>
      <c r="E44" s="4">
        <f t="shared" si="12"/>
        <v>0.23</v>
      </c>
      <c r="F44" s="4">
        <f t="shared" si="18"/>
        <v>-0.63827216398240705</v>
      </c>
      <c r="G44" s="4">
        <f t="shared" si="19"/>
        <v>-1.8581431265863379E-4</v>
      </c>
      <c r="H44" s="4">
        <f t="shared" si="20"/>
        <v>3.1682021220218967E-3</v>
      </c>
      <c r="I44" s="4">
        <f t="shared" si="21"/>
        <v>315.63642769161953</v>
      </c>
      <c r="J44" s="3">
        <f t="shared" si="22"/>
        <v>42.486427691619554</v>
      </c>
      <c r="L44">
        <v>22</v>
      </c>
      <c r="M44">
        <f t="shared" si="6"/>
        <v>295.14999999999998</v>
      </c>
      <c r="N44" s="5">
        <f t="shared" si="7"/>
        <v>3.3881077418261903E-3</v>
      </c>
      <c r="O44" s="4">
        <f t="shared" si="8"/>
        <v>3.4091307145660017E-5</v>
      </c>
      <c r="P44">
        <f t="shared" si="9"/>
        <v>0.11710364004534216</v>
      </c>
      <c r="Q44">
        <f t="shared" si="10"/>
        <v>1.3094943834855075</v>
      </c>
      <c r="R44" s="7">
        <f t="shared" si="11"/>
        <v>13094.943834855076</v>
      </c>
    </row>
    <row r="45" spans="4:18" x14ac:dyDescent="0.25">
      <c r="D45">
        <v>2400</v>
      </c>
      <c r="E45" s="4">
        <f t="shared" si="12"/>
        <v>0.24</v>
      </c>
      <c r="F45" s="4">
        <f t="shared" si="18"/>
        <v>-0.61978875828839397</v>
      </c>
      <c r="G45" s="4">
        <f t="shared" si="19"/>
        <v>-1.8043340852646114E-4</v>
      </c>
      <c r="H45" s="4">
        <f t="shared" si="20"/>
        <v>3.1735830261540691E-3</v>
      </c>
      <c r="I45" s="4">
        <f t="shared" si="21"/>
        <v>315.10125676839709</v>
      </c>
      <c r="J45" s="3">
        <f t="shared" si="22"/>
        <v>41.951256768397116</v>
      </c>
      <c r="L45">
        <v>23</v>
      </c>
      <c r="M45">
        <f t="shared" si="6"/>
        <v>296.14999999999998</v>
      </c>
      <c r="N45" s="5">
        <f t="shared" si="7"/>
        <v>3.3766672294445383E-3</v>
      </c>
      <c r="O45" s="4">
        <f t="shared" si="8"/>
        <v>2.2650794764008005E-5</v>
      </c>
      <c r="P45">
        <f t="shared" si="9"/>
        <v>7.780548001436749E-2</v>
      </c>
      <c r="Q45">
        <f t="shared" si="10"/>
        <v>1.1962046326595188</v>
      </c>
      <c r="R45" s="7">
        <f t="shared" si="11"/>
        <v>11962.046326595188</v>
      </c>
    </row>
    <row r="46" spans="4:18" x14ac:dyDescent="0.25">
      <c r="D46">
        <v>2500</v>
      </c>
      <c r="E46" s="4">
        <f t="shared" si="12"/>
        <v>0.25</v>
      </c>
      <c r="F46" s="4">
        <f t="shared" si="18"/>
        <v>-0.6020599913279624</v>
      </c>
      <c r="G46" s="4">
        <f t="shared" si="19"/>
        <v>-1.7527219543754364E-4</v>
      </c>
      <c r="H46" s="4">
        <f t="shared" si="20"/>
        <v>3.1787442392429868E-3</v>
      </c>
      <c r="I46" s="4">
        <f t="shared" si="21"/>
        <v>314.5896381516207</v>
      </c>
      <c r="J46" s="3">
        <f t="shared" si="22"/>
        <v>41.439638151620727</v>
      </c>
      <c r="L46">
        <v>24</v>
      </c>
      <c r="M46">
        <f t="shared" si="6"/>
        <v>297.14999999999998</v>
      </c>
      <c r="N46" s="5">
        <f t="shared" si="7"/>
        <v>3.3653037186606094E-3</v>
      </c>
      <c r="O46" s="4">
        <f t="shared" si="8"/>
        <v>1.1287283980079051E-5</v>
      </c>
      <c r="P46">
        <f t="shared" si="9"/>
        <v>3.8771820471571544E-2</v>
      </c>
      <c r="Q46">
        <f t="shared" si="10"/>
        <v>1.0933817495211435</v>
      </c>
      <c r="R46" s="7">
        <f t="shared" si="11"/>
        <v>10933.817495211435</v>
      </c>
    </row>
    <row r="47" spans="4:18" x14ac:dyDescent="0.25">
      <c r="D47">
        <v>3000</v>
      </c>
      <c r="E47" s="4">
        <f t="shared" si="12"/>
        <v>0.3</v>
      </c>
      <c r="F47" s="4">
        <f t="shared" si="18"/>
        <v>-0.52287874528033762</v>
      </c>
      <c r="G47" s="4">
        <f t="shared" si="19"/>
        <v>-1.522208865444942E-4</v>
      </c>
      <c r="H47" s="4">
        <f t="shared" si="20"/>
        <v>3.201795548136036E-3</v>
      </c>
      <c r="I47" s="4">
        <f t="shared" si="21"/>
        <v>312.32475183562616</v>
      </c>
      <c r="J47" s="3">
        <f t="shared" si="22"/>
        <v>39.174751835626182</v>
      </c>
      <c r="L47">
        <v>25</v>
      </c>
      <c r="M47">
        <f t="shared" si="6"/>
        <v>298.14999999999998</v>
      </c>
      <c r="N47" s="5">
        <f t="shared" si="7"/>
        <v>3.3540164346805303E-3</v>
      </c>
      <c r="O47" s="4">
        <f t="shared" si="8"/>
        <v>0</v>
      </c>
      <c r="P47">
        <f t="shared" si="9"/>
        <v>0</v>
      </c>
      <c r="Q47">
        <f t="shared" si="10"/>
        <v>1</v>
      </c>
      <c r="R47" s="7">
        <f t="shared" si="11"/>
        <v>10000</v>
      </c>
    </row>
    <row r="48" spans="4:18" x14ac:dyDescent="0.25">
      <c r="D48">
        <v>3500</v>
      </c>
      <c r="E48" s="4">
        <f t="shared" si="12"/>
        <v>0.35</v>
      </c>
      <c r="F48" s="4">
        <f t="shared" si="18"/>
        <v>-0.45593195564972439</v>
      </c>
      <c r="G48" s="4">
        <f t="shared" si="19"/>
        <v>-1.3273128257633898E-4</v>
      </c>
      <c r="H48" s="4">
        <f t="shared" si="20"/>
        <v>3.2212851521041912E-3</v>
      </c>
      <c r="I48" s="4">
        <f t="shared" si="21"/>
        <v>310.4351067296185</v>
      </c>
      <c r="J48" s="3">
        <f t="shared" si="22"/>
        <v>37.285106729618519</v>
      </c>
      <c r="L48">
        <v>26</v>
      </c>
      <c r="M48">
        <f t="shared" si="6"/>
        <v>299.14999999999998</v>
      </c>
      <c r="N48" s="5">
        <f t="shared" si="7"/>
        <v>3.3428046130703662E-3</v>
      </c>
      <c r="O48" s="4">
        <f t="shared" si="8"/>
        <v>-1.1211821610164138E-5</v>
      </c>
      <c r="P48">
        <f t="shared" si="9"/>
        <v>-3.8512607230913813E-2</v>
      </c>
      <c r="Q48">
        <f t="shared" si="10"/>
        <v>0.9151396931023984</v>
      </c>
      <c r="R48" s="7">
        <f t="shared" si="11"/>
        <v>9151.3969310239845</v>
      </c>
    </row>
    <row r="49" spans="4:18" x14ac:dyDescent="0.25">
      <c r="D49">
        <v>4000</v>
      </c>
      <c r="E49" s="4">
        <f t="shared" si="12"/>
        <v>0.4</v>
      </c>
      <c r="F49" s="4">
        <f t="shared" si="18"/>
        <v>-0.3979400086720376</v>
      </c>
      <c r="G49" s="4">
        <f t="shared" si="19"/>
        <v>-1.1584861970073876E-4</v>
      </c>
      <c r="H49" s="4">
        <f t="shared" si="20"/>
        <v>3.2381678149797917E-3</v>
      </c>
      <c r="I49" s="4">
        <f t="shared" si="21"/>
        <v>308.81660776627808</v>
      </c>
      <c r="J49" s="3">
        <f t="shared" si="22"/>
        <v>35.666607766278105</v>
      </c>
      <c r="L49">
        <v>27</v>
      </c>
      <c r="M49">
        <f t="shared" si="6"/>
        <v>300.14999999999998</v>
      </c>
      <c r="N49" s="5">
        <f t="shared" si="7"/>
        <v>3.331667499583542E-3</v>
      </c>
      <c r="O49" s="4">
        <f t="shared" si="8"/>
        <v>-2.2348935096988282E-5</v>
      </c>
      <c r="P49">
        <f t="shared" si="9"/>
        <v>-7.6768592058154755E-2</v>
      </c>
      <c r="Q49">
        <f t="shared" si="10"/>
        <v>0.83797566719376293</v>
      </c>
      <c r="R49" s="7">
        <f t="shared" si="11"/>
        <v>8379.75667193763</v>
      </c>
    </row>
    <row r="50" spans="4:18" x14ac:dyDescent="0.25">
      <c r="D50">
        <v>5000</v>
      </c>
      <c r="E50" s="4">
        <f t="shared" si="12"/>
        <v>0.5</v>
      </c>
      <c r="F50" s="4">
        <f t="shared" si="18"/>
        <v>-0.3010299956639812</v>
      </c>
      <c r="G50" s="4">
        <f t="shared" si="19"/>
        <v>-8.7636097718771821E-5</v>
      </c>
      <c r="H50" s="4">
        <f t="shared" si="20"/>
        <v>3.2663803369617586E-3</v>
      </c>
      <c r="I50" s="4">
        <f t="shared" si="21"/>
        <v>306.14928356143469</v>
      </c>
      <c r="J50" s="3">
        <f t="shared" si="22"/>
        <v>32.999283561434709</v>
      </c>
      <c r="L50">
        <v>28</v>
      </c>
      <c r="M50">
        <f t="shared" si="6"/>
        <v>301.14999999999998</v>
      </c>
      <c r="N50" s="5">
        <f t="shared" si="7"/>
        <v>3.3206043499916988E-3</v>
      </c>
      <c r="O50" s="4">
        <f t="shared" si="8"/>
        <v>-3.3412084688831493E-5</v>
      </c>
      <c r="P50">
        <f t="shared" si="9"/>
        <v>-0.11477051090613619</v>
      </c>
      <c r="Q50">
        <f t="shared" si="10"/>
        <v>0.76776708426551754</v>
      </c>
      <c r="R50" s="7">
        <f t="shared" si="11"/>
        <v>7677.670842655175</v>
      </c>
    </row>
    <row r="51" spans="4:18" x14ac:dyDescent="0.25">
      <c r="D51">
        <v>6000</v>
      </c>
      <c r="E51" s="4">
        <f t="shared" si="12"/>
        <v>0.6</v>
      </c>
      <c r="F51" s="4">
        <f t="shared" si="18"/>
        <v>-0.22184874961635639</v>
      </c>
      <c r="G51" s="4">
        <f t="shared" si="19"/>
        <v>-6.4584788825722384E-5</v>
      </c>
      <c r="H51" s="4">
        <f t="shared" si="20"/>
        <v>3.2894316458548078E-3</v>
      </c>
      <c r="I51" s="4">
        <f t="shared" si="21"/>
        <v>304.00388506633192</v>
      </c>
      <c r="J51" s="3">
        <f t="shared" si="22"/>
        <v>30.853885066331941</v>
      </c>
      <c r="L51">
        <v>29</v>
      </c>
      <c r="M51">
        <f t="shared" si="6"/>
        <v>302.14999999999998</v>
      </c>
      <c r="N51" s="5">
        <f t="shared" si="7"/>
        <v>3.3096144299189145E-3</v>
      </c>
      <c r="O51" s="4">
        <f t="shared" si="8"/>
        <v>-4.4402004761615824E-5</v>
      </c>
      <c r="P51">
        <f t="shared" si="9"/>
        <v>-0.15252088635615035</v>
      </c>
      <c r="Q51">
        <f t="shared" si="10"/>
        <v>0.70384837721534188</v>
      </c>
      <c r="R51" s="7">
        <f t="shared" si="11"/>
        <v>7038.4837721534186</v>
      </c>
    </row>
    <row r="52" spans="4:18" x14ac:dyDescent="0.25">
      <c r="D52">
        <v>7000</v>
      </c>
      <c r="E52" s="4">
        <f t="shared" si="12"/>
        <v>0.7</v>
      </c>
      <c r="F52" s="4">
        <f t="shared" si="18"/>
        <v>-0.15490195998574319</v>
      </c>
      <c r="G52" s="4">
        <f t="shared" si="19"/>
        <v>-4.5095184857567155E-5</v>
      </c>
      <c r="H52" s="4">
        <f t="shared" si="20"/>
        <v>3.3089212498229634E-3</v>
      </c>
      <c r="I52" s="4">
        <f t="shared" si="21"/>
        <v>302.21329687235766</v>
      </c>
      <c r="J52" s="3">
        <f t="shared" si="22"/>
        <v>29.063296872357682</v>
      </c>
      <c r="L52">
        <v>30</v>
      </c>
      <c r="M52">
        <f t="shared" si="6"/>
        <v>303.14999999999998</v>
      </c>
      <c r="N52" s="5">
        <f t="shared" si="7"/>
        <v>3.298697014679202E-3</v>
      </c>
      <c r="O52" s="4">
        <f t="shared" si="8"/>
        <v>-5.5319420001328275E-5</v>
      </c>
      <c r="P52">
        <f t="shared" si="9"/>
        <v>-0.19002220770456263</v>
      </c>
      <c r="Q52">
        <f t="shared" si="10"/>
        <v>0.64562121426617181</v>
      </c>
      <c r="R52" s="7">
        <f t="shared" si="11"/>
        <v>6456.2121426617177</v>
      </c>
    </row>
    <row r="53" spans="4:18" x14ac:dyDescent="0.25">
      <c r="D53">
        <v>8000</v>
      </c>
      <c r="E53" s="4">
        <f t="shared" si="12"/>
        <v>0.8</v>
      </c>
      <c r="F53" s="4">
        <f t="shared" si="18"/>
        <v>-9.6910013008056392E-2</v>
      </c>
      <c r="G53" s="4">
        <f t="shared" si="19"/>
        <v>-2.8212521981966928E-5</v>
      </c>
      <c r="H53" s="4">
        <f t="shared" si="20"/>
        <v>3.3258039126985634E-3</v>
      </c>
      <c r="I53" s="4">
        <f t="shared" si="21"/>
        <v>300.67918201124434</v>
      </c>
      <c r="J53" s="3">
        <f t="shared" si="22"/>
        <v>27.529182011244359</v>
      </c>
      <c r="L53">
        <v>31</v>
      </c>
      <c r="M53">
        <f t="shared" si="6"/>
        <v>304.14999999999998</v>
      </c>
      <c r="N53" s="5">
        <f t="shared" si="7"/>
        <v>3.287851389117212E-3</v>
      </c>
      <c r="O53" s="4">
        <f t="shared" si="8"/>
        <v>-6.6165045563318283E-5</v>
      </c>
      <c r="P53">
        <f t="shared" si="9"/>
        <v>-0.22727693150999831</v>
      </c>
      <c r="Q53">
        <f t="shared" si="10"/>
        <v>0.59254736130448094</v>
      </c>
      <c r="R53" s="7">
        <f t="shared" si="11"/>
        <v>5925.4736130448091</v>
      </c>
    </row>
    <row r="54" spans="4:18" x14ac:dyDescent="0.25">
      <c r="D54">
        <v>9000</v>
      </c>
      <c r="E54" s="4">
        <f t="shared" si="12"/>
        <v>0.9</v>
      </c>
      <c r="F54" s="4">
        <f t="shared" si="18"/>
        <v>-4.5757490560675115E-2</v>
      </c>
      <c r="G54" s="4">
        <f t="shared" si="19"/>
        <v>-1.3320957950706001E-5</v>
      </c>
      <c r="H54" s="4">
        <f t="shared" si="20"/>
        <v>3.3406954767298243E-3</v>
      </c>
      <c r="I54" s="4">
        <f t="shared" si="21"/>
        <v>299.3388673004373</v>
      </c>
      <c r="J54" s="3">
        <f t="shared" si="22"/>
        <v>26.188867300437323</v>
      </c>
      <c r="L54">
        <v>32</v>
      </c>
      <c r="M54">
        <f t="shared" si="6"/>
        <v>305.14999999999998</v>
      </c>
      <c r="N54" s="5">
        <f t="shared" si="7"/>
        <v>3.2770768474520728E-3</v>
      </c>
      <c r="O54" s="4">
        <f t="shared" si="8"/>
        <v>-7.6939587228457527E-5</v>
      </c>
      <c r="P54">
        <f t="shared" si="9"/>
        <v>-0.26428748212975162</v>
      </c>
      <c r="Q54">
        <f t="shared" si="10"/>
        <v>0.54414233745508922</v>
      </c>
      <c r="R54" s="7">
        <f t="shared" si="11"/>
        <v>5441.4233745508918</v>
      </c>
    </row>
    <row r="55" spans="4:18" x14ac:dyDescent="0.25">
      <c r="D55">
        <v>10000</v>
      </c>
      <c r="E55" s="4">
        <f t="shared" si="12"/>
        <v>1</v>
      </c>
      <c r="F55" s="4">
        <f>LOG(E55)</f>
        <v>0</v>
      </c>
      <c r="G55" s="4">
        <f>F55/$B$3</f>
        <v>0</v>
      </c>
      <c r="H55" s="4">
        <f>G55+(1/($B$2 +273.15))</f>
        <v>3.3540164346805303E-3</v>
      </c>
      <c r="I55" s="4">
        <f>1/H55</f>
        <v>298.14999999999998</v>
      </c>
      <c r="J55" s="3">
        <f>I55-273.15</f>
        <v>25</v>
      </c>
      <c r="L55">
        <v>33</v>
      </c>
      <c r="M55">
        <f t="shared" si="6"/>
        <v>306.14999999999998</v>
      </c>
      <c r="N55" s="5">
        <f t="shared" si="7"/>
        <v>3.2663726931242859E-3</v>
      </c>
      <c r="O55" s="4">
        <f t="shared" si="8"/>
        <v>-8.7643741556244457E-5</v>
      </c>
      <c r="P55">
        <f t="shared" si="9"/>
        <v>-0.30105625224569971</v>
      </c>
      <c r="Q55">
        <f t="shared" si="10"/>
        <v>0.49996977190694541</v>
      </c>
      <c r="R55" s="7">
        <f t="shared" si="11"/>
        <v>4999.6977190694543</v>
      </c>
    </row>
    <row r="56" spans="4:18" x14ac:dyDescent="0.25">
      <c r="D56">
        <v>11000</v>
      </c>
      <c r="E56" s="4">
        <f t="shared" si="12"/>
        <v>1.1000000000000001</v>
      </c>
      <c r="F56" s="4">
        <f>LOG(E56)</f>
        <v>4.1392685158225077E-2</v>
      </c>
      <c r="G56" s="4">
        <f>F56/$B$3</f>
        <v>1.2050272244024768E-5</v>
      </c>
      <c r="H56" s="4">
        <f>G56+(1/($B$2 +273.15))</f>
        <v>3.3660667069245549E-3</v>
      </c>
      <c r="I56" s="4">
        <f>1/H56</f>
        <v>297.08264483969816</v>
      </c>
      <c r="J56" s="3">
        <f>I56-273.15</f>
        <v>23.932644839698185</v>
      </c>
      <c r="L56">
        <v>34</v>
      </c>
      <c r="M56">
        <f t="shared" si="6"/>
        <v>307.14999999999998</v>
      </c>
      <c r="N56" s="5">
        <f t="shared" si="7"/>
        <v>3.255738238645613E-3</v>
      </c>
      <c r="O56" s="4">
        <f t="shared" si="8"/>
        <v>-9.8278196034917286E-5</v>
      </c>
      <c r="P56">
        <f t="shared" si="9"/>
        <v>-0.33758560337994087</v>
      </c>
      <c r="Q56">
        <f t="shared" si="10"/>
        <v>0.45963638110335564</v>
      </c>
      <c r="R56" s="7">
        <f t="shared" si="11"/>
        <v>4596.363811033556</v>
      </c>
    </row>
    <row r="57" spans="4:18" x14ac:dyDescent="0.25">
      <c r="D57">
        <v>12000</v>
      </c>
      <c r="E57" s="4">
        <f t="shared" si="12"/>
        <v>1.2</v>
      </c>
      <c r="F57" s="4">
        <f t="shared" ref="F57:F110" si="23">LOG(E57)</f>
        <v>7.9181246047624818E-2</v>
      </c>
      <c r="G57" s="4">
        <f t="shared" ref="G57:G110" si="24">F57/$B$3</f>
        <v>2.3051308893049438E-5</v>
      </c>
      <c r="H57" s="4">
        <f t="shared" ref="H57:H110" si="25">G57+(1/($B$2 +273.15))</f>
        <v>3.3770677435735795E-3</v>
      </c>
      <c r="I57" s="4">
        <f t="shared" ref="I57:I110" si="26">1/H57</f>
        <v>296.11487714540482</v>
      </c>
      <c r="J57" s="3">
        <f t="shared" ref="J57:J110" si="27">I57-273.15</f>
        <v>22.964877145404841</v>
      </c>
      <c r="L57">
        <v>35</v>
      </c>
      <c r="M57">
        <f t="shared" si="6"/>
        <v>308.14999999999998</v>
      </c>
      <c r="N57" s="5">
        <f t="shared" si="7"/>
        <v>3.2451728054518907E-3</v>
      </c>
      <c r="O57" s="4">
        <f t="shared" si="8"/>
        <v>-1.0884362922863964E-4</v>
      </c>
      <c r="P57">
        <f t="shared" si="9"/>
        <v>-0.37387786640037718</v>
      </c>
      <c r="Q57">
        <f t="shared" si="10"/>
        <v>0.42278749511901514</v>
      </c>
      <c r="R57" s="7">
        <f t="shared" si="11"/>
        <v>4227.8749511901515</v>
      </c>
    </row>
    <row r="58" spans="4:18" x14ac:dyDescent="0.25">
      <c r="D58">
        <v>13000</v>
      </c>
      <c r="E58" s="4">
        <f t="shared" si="12"/>
        <v>1.3</v>
      </c>
      <c r="F58" s="4">
        <f t="shared" si="23"/>
        <v>0.11394335230683679</v>
      </c>
      <c r="G58" s="4">
        <f t="shared" si="24"/>
        <v>3.3171281603154815E-5</v>
      </c>
      <c r="H58" s="4">
        <f t="shared" si="25"/>
        <v>3.387187716283685E-3</v>
      </c>
      <c r="I58" s="4">
        <f t="shared" si="26"/>
        <v>295.23016843517854</v>
      </c>
      <c r="J58" s="3">
        <f t="shared" si="27"/>
        <v>22.080168435178564</v>
      </c>
      <c r="L58">
        <v>36</v>
      </c>
      <c r="M58">
        <f t="shared" si="6"/>
        <v>309.14999999999998</v>
      </c>
      <c r="N58" s="5">
        <f t="shared" si="7"/>
        <v>3.2346757237586934E-3</v>
      </c>
      <c r="O58" s="4">
        <f t="shared" si="8"/>
        <v>-1.1934071092183692E-4</v>
      </c>
      <c r="P58">
        <f t="shared" si="9"/>
        <v>-0.40993534201650983</v>
      </c>
      <c r="Q58">
        <f t="shared" si="10"/>
        <v>0.38910307054534887</v>
      </c>
      <c r="R58" s="7">
        <f t="shared" si="11"/>
        <v>3891.0307054534887</v>
      </c>
    </row>
    <row r="59" spans="4:18" x14ac:dyDescent="0.25">
      <c r="D59">
        <v>14000</v>
      </c>
      <c r="E59" s="4">
        <f t="shared" si="12"/>
        <v>1.4</v>
      </c>
      <c r="F59" s="4">
        <f t="shared" si="23"/>
        <v>0.14612803567823801</v>
      </c>
      <c r="G59" s="4">
        <f t="shared" si="24"/>
        <v>4.254091286120466E-5</v>
      </c>
      <c r="H59" s="4">
        <f t="shared" si="25"/>
        <v>3.3965573475417351E-3</v>
      </c>
      <c r="I59" s="4">
        <f t="shared" si="26"/>
        <v>294.4157562137886</v>
      </c>
      <c r="J59" s="3">
        <f t="shared" si="27"/>
        <v>21.26575621378862</v>
      </c>
      <c r="L59">
        <v>37</v>
      </c>
      <c r="M59">
        <f t="shared" si="6"/>
        <v>310.14999999999998</v>
      </c>
      <c r="N59" s="5">
        <f t="shared" si="7"/>
        <v>3.224246332419797E-3</v>
      </c>
      <c r="O59" s="4">
        <f t="shared" si="8"/>
        <v>-1.2977010226073327E-4</v>
      </c>
      <c r="P59">
        <f t="shared" si="9"/>
        <v>-0.44576030126561877</v>
      </c>
      <c r="Q59">
        <f t="shared" si="10"/>
        <v>0.35829413465138271</v>
      </c>
      <c r="R59" s="7">
        <f t="shared" si="11"/>
        <v>3582.9413465138273</v>
      </c>
    </row>
    <row r="60" spans="4:18" x14ac:dyDescent="0.25">
      <c r="D60">
        <v>15000</v>
      </c>
      <c r="E60" s="4">
        <f t="shared" si="12"/>
        <v>1.5</v>
      </c>
      <c r="F60" s="4">
        <f t="shared" si="23"/>
        <v>0.17609125905568124</v>
      </c>
      <c r="G60" s="4">
        <f t="shared" si="24"/>
        <v>5.1263830875016372E-5</v>
      </c>
      <c r="H60" s="4">
        <f t="shared" si="25"/>
        <v>3.4052802655555468E-3</v>
      </c>
      <c r="I60" s="4">
        <f t="shared" si="26"/>
        <v>293.66158495528629</v>
      </c>
      <c r="J60" s="3">
        <f t="shared" si="27"/>
        <v>20.51158495528631</v>
      </c>
      <c r="L60">
        <v>38</v>
      </c>
      <c r="M60">
        <f t="shared" si="6"/>
        <v>311.14999999999998</v>
      </c>
      <c r="N60" s="5">
        <f t="shared" si="7"/>
        <v>3.2138839787883662E-3</v>
      </c>
      <c r="O60" s="4">
        <f t="shared" si="8"/>
        <v>-1.4013245589216414E-4</v>
      </c>
      <c r="P60">
        <f t="shared" si="9"/>
        <v>-0.48135498598958382</v>
      </c>
      <c r="Q60">
        <f t="shared" si="10"/>
        <v>0.33009961211457772</v>
      </c>
      <c r="R60" s="7">
        <f t="shared" si="11"/>
        <v>3300.9961211457771</v>
      </c>
    </row>
    <row r="61" spans="4:18" x14ac:dyDescent="0.25">
      <c r="D61">
        <v>16000</v>
      </c>
      <c r="E61" s="4">
        <f t="shared" si="12"/>
        <v>1.6</v>
      </c>
      <c r="F61" s="4">
        <f t="shared" si="23"/>
        <v>0.20411998265592479</v>
      </c>
      <c r="G61" s="4">
        <f t="shared" si="24"/>
        <v>5.9423575736804887E-5</v>
      </c>
      <c r="H61" s="4">
        <f t="shared" si="25"/>
        <v>3.4134400104173352E-3</v>
      </c>
      <c r="I61" s="4">
        <f t="shared" si="26"/>
        <v>292.95959411858468</v>
      </c>
      <c r="J61" s="3">
        <f t="shared" si="27"/>
        <v>19.809594118584698</v>
      </c>
      <c r="L61">
        <v>39</v>
      </c>
      <c r="M61">
        <f t="shared" si="6"/>
        <v>312.14999999999998</v>
      </c>
      <c r="N61" s="5">
        <f t="shared" si="7"/>
        <v>3.2035880185808108E-3</v>
      </c>
      <c r="O61" s="4">
        <f t="shared" si="8"/>
        <v>-1.5042841609971954E-4</v>
      </c>
      <c r="P61">
        <f t="shared" si="9"/>
        <v>-0.51672160930253663</v>
      </c>
      <c r="Q61">
        <f t="shared" si="10"/>
        <v>0.30428349134247967</v>
      </c>
      <c r="R61" s="7">
        <f t="shared" si="11"/>
        <v>3042.8349134247969</v>
      </c>
    </row>
    <row r="62" spans="4:18" x14ac:dyDescent="0.25">
      <c r="D62">
        <v>17000</v>
      </c>
      <c r="E62" s="4">
        <f t="shared" si="12"/>
        <v>1.7</v>
      </c>
      <c r="F62" s="4">
        <f t="shared" si="23"/>
        <v>0.23044892137827391</v>
      </c>
      <c r="G62" s="4">
        <f t="shared" si="24"/>
        <v>6.7088477839381052E-5</v>
      </c>
      <c r="H62" s="4">
        <f t="shared" si="25"/>
        <v>3.4211049125199115E-3</v>
      </c>
      <c r="I62" s="4">
        <f t="shared" si="26"/>
        <v>292.30322529437478</v>
      </c>
      <c r="J62" s="3">
        <f t="shared" si="27"/>
        <v>19.153225294374806</v>
      </c>
      <c r="L62">
        <v>40</v>
      </c>
      <c r="M62">
        <f t="shared" si="6"/>
        <v>313.14999999999998</v>
      </c>
      <c r="N62" s="5">
        <f t="shared" si="7"/>
        <v>3.1933578157432542E-3</v>
      </c>
      <c r="O62" s="4">
        <f t="shared" si="8"/>
        <v>-1.6065861893727615E-4</v>
      </c>
      <c r="P62">
        <f t="shared" si="9"/>
        <v>-0.55186235604954359</v>
      </c>
      <c r="Q62">
        <f t="shared" si="10"/>
        <v>0.28063229243322141</v>
      </c>
      <c r="R62" s="7">
        <f t="shared" si="11"/>
        <v>2806.3229243322139</v>
      </c>
    </row>
    <row r="63" spans="4:18" x14ac:dyDescent="0.25">
      <c r="D63">
        <v>18000</v>
      </c>
      <c r="E63" s="4">
        <f t="shared" si="12"/>
        <v>1.8</v>
      </c>
      <c r="F63" s="4">
        <f t="shared" si="23"/>
        <v>0.25527250510330607</v>
      </c>
      <c r="G63" s="4">
        <f t="shared" si="24"/>
        <v>7.431513976806581E-5</v>
      </c>
      <c r="H63" s="4">
        <f t="shared" si="25"/>
        <v>3.4283315744485961E-3</v>
      </c>
      <c r="I63" s="4">
        <f t="shared" si="26"/>
        <v>291.68707235117347</v>
      </c>
      <c r="J63" s="3">
        <f t="shared" si="27"/>
        <v>18.537072351173492</v>
      </c>
      <c r="L63">
        <v>41</v>
      </c>
      <c r="M63">
        <f t="shared" si="6"/>
        <v>314.14999999999998</v>
      </c>
      <c r="N63" s="5">
        <f t="shared" si="7"/>
        <v>3.1831927423205475E-3</v>
      </c>
      <c r="O63" s="4">
        <f t="shared" si="8"/>
        <v>-1.7082369235998278E-4</v>
      </c>
      <c r="P63">
        <f t="shared" si="9"/>
        <v>-0.58677938325654089</v>
      </c>
      <c r="Q63">
        <f t="shared" si="10"/>
        <v>0.25895280323942221</v>
      </c>
      <c r="R63" s="7">
        <f t="shared" si="11"/>
        <v>2589.528032394222</v>
      </c>
    </row>
    <row r="64" spans="4:18" x14ac:dyDescent="0.25">
      <c r="D64">
        <v>19000</v>
      </c>
      <c r="E64" s="4">
        <f t="shared" si="12"/>
        <v>1.9</v>
      </c>
      <c r="F64" s="4">
        <f t="shared" si="23"/>
        <v>0.27875360095282892</v>
      </c>
      <c r="G64" s="4">
        <f t="shared" si="24"/>
        <v>8.1150975532119041E-5</v>
      </c>
      <c r="H64" s="4">
        <f t="shared" si="25"/>
        <v>3.4351674102126493E-3</v>
      </c>
      <c r="I64" s="4">
        <f t="shared" si="26"/>
        <v>291.10662759172379</v>
      </c>
      <c r="J64" s="3">
        <f t="shared" si="27"/>
        <v>17.956627591723816</v>
      </c>
      <c r="L64">
        <v>42</v>
      </c>
      <c r="M64">
        <f t="shared" si="6"/>
        <v>315.14999999999998</v>
      </c>
      <c r="N64" s="5">
        <f t="shared" si="7"/>
        <v>3.1730921783277807E-3</v>
      </c>
      <c r="O64" s="4">
        <f t="shared" si="8"/>
        <v>-1.8092425635274963E-4</v>
      </c>
      <c r="P64">
        <f t="shared" si="9"/>
        <v>-0.62147482057169501</v>
      </c>
      <c r="Q64">
        <f t="shared" si="10"/>
        <v>0.23907005388275887</v>
      </c>
      <c r="R64" s="7">
        <f t="shared" si="11"/>
        <v>2390.7005388275888</v>
      </c>
    </row>
    <row r="65" spans="4:18" x14ac:dyDescent="0.25">
      <c r="D65">
        <v>20000</v>
      </c>
      <c r="E65" s="4">
        <f t="shared" si="12"/>
        <v>2</v>
      </c>
      <c r="F65" s="4">
        <f t="shared" si="23"/>
        <v>0.3010299956639812</v>
      </c>
      <c r="G65" s="4">
        <f t="shared" si="24"/>
        <v>8.7636097718771821E-5</v>
      </c>
      <c r="H65" s="4">
        <f t="shared" si="25"/>
        <v>3.4416525323993021E-3</v>
      </c>
      <c r="I65" s="4">
        <f t="shared" si="26"/>
        <v>290.5580939929643</v>
      </c>
      <c r="J65" s="3">
        <f t="shared" si="27"/>
        <v>17.408093992964325</v>
      </c>
      <c r="L65">
        <v>43</v>
      </c>
      <c r="M65">
        <f t="shared" si="6"/>
        <v>316.14999999999998</v>
      </c>
      <c r="N65" s="5">
        <f t="shared" si="7"/>
        <v>3.1630555116242292E-3</v>
      </c>
      <c r="O65" s="4">
        <f t="shared" si="8"/>
        <v>-1.909609230563011E-4</v>
      </c>
      <c r="P65">
        <f t="shared" si="9"/>
        <v>-0.65595077069839425</v>
      </c>
      <c r="Q65">
        <f t="shared" si="10"/>
        <v>0.22082550348220614</v>
      </c>
      <c r="R65" s="7">
        <f t="shared" si="11"/>
        <v>2208.2550348220616</v>
      </c>
    </row>
    <row r="66" spans="4:18" x14ac:dyDescent="0.25">
      <c r="D66">
        <v>21000</v>
      </c>
      <c r="E66" s="4">
        <f t="shared" si="12"/>
        <v>2.1</v>
      </c>
      <c r="F66" s="4">
        <f t="shared" si="23"/>
        <v>0.3222192947339193</v>
      </c>
      <c r="G66" s="4">
        <f t="shared" si="24"/>
        <v>9.3804743736221045E-5</v>
      </c>
      <c r="H66" s="4">
        <f t="shared" si="25"/>
        <v>3.4478211784167512E-3</v>
      </c>
      <c r="I66" s="4">
        <f t="shared" si="26"/>
        <v>290.0382439379303</v>
      </c>
      <c r="J66" s="3">
        <f t="shared" si="27"/>
        <v>16.888243937930326</v>
      </c>
      <c r="L66">
        <v>44</v>
      </c>
      <c r="M66">
        <f t="shared" si="6"/>
        <v>317.14999999999998</v>
      </c>
      <c r="N66" s="5">
        <f t="shared" si="7"/>
        <v>3.1530821377896896E-3</v>
      </c>
      <c r="O66" s="4">
        <f t="shared" si="8"/>
        <v>-2.0093429689084074E-4</v>
      </c>
      <c r="P66">
        <f t="shared" si="9"/>
        <v>-0.69020930982003792</v>
      </c>
      <c r="Q66">
        <f t="shared" si="10"/>
        <v>0.20407541586596667</v>
      </c>
      <c r="R66" s="7">
        <f t="shared" si="11"/>
        <v>2040.7541586596667</v>
      </c>
    </row>
    <row r="67" spans="4:18" x14ac:dyDescent="0.25">
      <c r="D67">
        <v>22000</v>
      </c>
      <c r="E67" s="4">
        <f t="shared" si="12"/>
        <v>2.2000000000000002</v>
      </c>
      <c r="F67" s="4">
        <f t="shared" si="23"/>
        <v>0.34242268082220628</v>
      </c>
      <c r="G67" s="4">
        <f t="shared" si="24"/>
        <v>9.9686369962796584E-5</v>
      </c>
      <c r="H67" s="4">
        <f t="shared" si="25"/>
        <v>3.4537028046433267E-3</v>
      </c>
      <c r="I67" s="4">
        <f t="shared" si="26"/>
        <v>289.54431129845659</v>
      </c>
      <c r="J67" s="3">
        <f t="shared" si="27"/>
        <v>16.394311298456614</v>
      </c>
      <c r="L67">
        <v>45</v>
      </c>
      <c r="M67">
        <f t="shared" ref="M67:M130" si="28">L67+273.15</f>
        <v>318.14999999999998</v>
      </c>
      <c r="N67" s="5">
        <f t="shared" ref="N67:N130" si="29">1/(M67)</f>
        <v>3.1431714600031434E-3</v>
      </c>
      <c r="O67" s="4">
        <f t="shared" ref="O67:O130" si="30">N67 - (1/($B$2+273.15))</f>
        <v>-2.1084497467738694E-4</v>
      </c>
      <c r="P67">
        <f t="shared" ref="P67:P130" si="31">O67*$B$3</f>
        <v>-0.72425248801682418</v>
      </c>
      <c r="Q67">
        <f t="shared" ref="Q67:Q130" si="32">POWER(10, P67)</f>
        <v>0.18868940368603468</v>
      </c>
      <c r="R67" s="7">
        <f t="shared" ref="R67:R130" si="33">Q67*$B$1</f>
        <v>1886.8940368603469</v>
      </c>
    </row>
    <row r="68" spans="4:18" x14ac:dyDescent="0.25">
      <c r="D68">
        <v>23000</v>
      </c>
      <c r="E68" s="4">
        <f t="shared" si="12"/>
        <v>2.2999999999999998</v>
      </c>
      <c r="F68" s="4">
        <f t="shared" si="23"/>
        <v>0.36172783601759284</v>
      </c>
      <c r="G68" s="4">
        <f t="shared" si="24"/>
        <v>1.0530650247964857E-4</v>
      </c>
      <c r="H68" s="4">
        <f t="shared" si="25"/>
        <v>3.4593229371601788E-3</v>
      </c>
      <c r="I68" s="4">
        <f t="shared" si="26"/>
        <v>289.07390786155344</v>
      </c>
      <c r="J68" s="3">
        <f t="shared" si="27"/>
        <v>15.923907861553459</v>
      </c>
      <c r="L68">
        <v>46</v>
      </c>
      <c r="M68">
        <f t="shared" si="28"/>
        <v>319.14999999999998</v>
      </c>
      <c r="N68" s="5">
        <f t="shared" si="29"/>
        <v>3.1333228889237038E-3</v>
      </c>
      <c r="O68" s="4">
        <f t="shared" si="30"/>
        <v>-2.2069354575682655E-4</v>
      </c>
      <c r="P68">
        <f t="shared" si="31"/>
        <v>-0.75808232967469924</v>
      </c>
      <c r="Q68">
        <f t="shared" si="32"/>
        <v>0.1745491226894558</v>
      </c>
      <c r="R68" s="7">
        <f t="shared" si="33"/>
        <v>1745.4912268945579</v>
      </c>
    </row>
    <row r="69" spans="4:18" x14ac:dyDescent="0.25">
      <c r="D69">
        <v>24000</v>
      </c>
      <c r="E69" s="4">
        <f t="shared" si="12"/>
        <v>2.4</v>
      </c>
      <c r="F69" s="4">
        <f t="shared" si="23"/>
        <v>0.38021124171160603</v>
      </c>
      <c r="G69" s="4">
        <f t="shared" si="24"/>
        <v>1.1068740661182126E-4</v>
      </c>
      <c r="H69" s="4">
        <f t="shared" si="25"/>
        <v>3.4647038412923517E-3</v>
      </c>
      <c r="I69" s="4">
        <f t="shared" si="26"/>
        <v>288.62495780505009</v>
      </c>
      <c r="J69" s="3">
        <f t="shared" si="27"/>
        <v>15.47495780505011</v>
      </c>
      <c r="L69">
        <v>47</v>
      </c>
      <c r="M69">
        <f t="shared" si="28"/>
        <v>320.14999999999998</v>
      </c>
      <c r="N69" s="5">
        <f t="shared" si="29"/>
        <v>3.1235358425737939E-3</v>
      </c>
      <c r="O69" s="4">
        <f t="shared" si="30"/>
        <v>-2.3048059210673639E-4</v>
      </c>
      <c r="P69">
        <f t="shared" si="31"/>
        <v>-0.79170083388663948</v>
      </c>
      <c r="Q69">
        <f t="shared" si="32"/>
        <v>0.16154709996012245</v>
      </c>
      <c r="R69" s="7">
        <f t="shared" si="33"/>
        <v>1615.4709996012245</v>
      </c>
    </row>
    <row r="70" spans="4:18" x14ac:dyDescent="0.25">
      <c r="D70">
        <v>25000</v>
      </c>
      <c r="E70" s="4">
        <f t="shared" si="12"/>
        <v>2.5</v>
      </c>
      <c r="F70" s="4">
        <f t="shared" si="23"/>
        <v>0.3979400086720376</v>
      </c>
      <c r="G70" s="4">
        <f t="shared" si="24"/>
        <v>1.1584861970073876E-4</v>
      </c>
      <c r="H70" s="4">
        <f t="shared" si="25"/>
        <v>3.4698650543812689E-3</v>
      </c>
      <c r="I70" s="4">
        <f t="shared" si="26"/>
        <v>288.19564574632011</v>
      </c>
      <c r="J70" s="3">
        <f t="shared" si="27"/>
        <v>15.045645746320133</v>
      </c>
      <c r="L70">
        <v>48</v>
      </c>
      <c r="M70">
        <f t="shared" si="28"/>
        <v>321.14999999999998</v>
      </c>
      <c r="N70" s="5">
        <f t="shared" si="29"/>
        <v>3.1138097462245057E-3</v>
      </c>
      <c r="O70" s="4">
        <f t="shared" si="30"/>
        <v>-2.4020668845602458E-4</v>
      </c>
      <c r="P70">
        <f t="shared" si="31"/>
        <v>-0.82510997484644444</v>
      </c>
      <c r="Q70">
        <f t="shared" si="32"/>
        <v>0.14958568176307885</v>
      </c>
      <c r="R70" s="7">
        <f t="shared" si="33"/>
        <v>1495.8568176307886</v>
      </c>
    </row>
    <row r="71" spans="4:18" x14ac:dyDescent="0.25">
      <c r="D71">
        <v>26000</v>
      </c>
      <c r="E71" s="4">
        <f t="shared" si="12"/>
        <v>2.6</v>
      </c>
      <c r="F71" s="4">
        <f t="shared" si="23"/>
        <v>0.41497334797081797</v>
      </c>
      <c r="G71" s="4">
        <f t="shared" si="24"/>
        <v>1.2080737932192664E-4</v>
      </c>
      <c r="H71" s="4">
        <f t="shared" si="25"/>
        <v>3.4748238140024567E-3</v>
      </c>
      <c r="I71" s="4">
        <f t="shared" si="26"/>
        <v>287.78437513013228</v>
      </c>
      <c r="J71" s="3">
        <f t="shared" si="27"/>
        <v>14.634375130132298</v>
      </c>
      <c r="L71">
        <v>49</v>
      </c>
      <c r="M71">
        <f t="shared" si="28"/>
        <v>322.14999999999998</v>
      </c>
      <c r="N71" s="5">
        <f t="shared" si="29"/>
        <v>3.1041440322830982E-3</v>
      </c>
      <c r="O71" s="4">
        <f t="shared" si="30"/>
        <v>-2.4987240239743216E-4</v>
      </c>
      <c r="P71">
        <f t="shared" si="31"/>
        <v>-0.8583117022351795</v>
      </c>
      <c r="Q71">
        <f t="shared" si="32"/>
        <v>0.13857608822920267</v>
      </c>
      <c r="R71" s="7">
        <f t="shared" si="33"/>
        <v>1385.7608822920267</v>
      </c>
    </row>
    <row r="72" spans="4:18" x14ac:dyDescent="0.25">
      <c r="D72">
        <v>27000</v>
      </c>
      <c r="E72" s="4">
        <f t="shared" si="12"/>
        <v>2.7</v>
      </c>
      <c r="F72" s="4">
        <f t="shared" si="23"/>
        <v>0.43136376415898736</v>
      </c>
      <c r="G72" s="4">
        <f t="shared" si="24"/>
        <v>1.2557897064308221E-4</v>
      </c>
      <c r="H72" s="4">
        <f t="shared" si="25"/>
        <v>3.4795954053236126E-3</v>
      </c>
      <c r="I72" s="4">
        <f t="shared" si="26"/>
        <v>287.3897345852476</v>
      </c>
      <c r="J72" s="3">
        <f t="shared" si="27"/>
        <v>14.239734585247618</v>
      </c>
      <c r="L72">
        <v>50</v>
      </c>
      <c r="M72">
        <f t="shared" si="28"/>
        <v>323.14999999999998</v>
      </c>
      <c r="N72" s="5">
        <f t="shared" si="29"/>
        <v>3.0945381401825778E-3</v>
      </c>
      <c r="O72" s="4">
        <f t="shared" si="30"/>
        <v>-2.5947829449795255E-4</v>
      </c>
      <c r="P72">
        <f t="shared" si="31"/>
        <v>-0.891307941600467</v>
      </c>
      <c r="Q72">
        <f t="shared" si="32"/>
        <v>0.12843756353742281</v>
      </c>
      <c r="R72" s="7">
        <f t="shared" si="33"/>
        <v>1284.3756353742281</v>
      </c>
    </row>
    <row r="73" spans="4:18" x14ac:dyDescent="0.25">
      <c r="D73">
        <v>28000</v>
      </c>
      <c r="E73" s="4">
        <f t="shared" si="12"/>
        <v>2.8</v>
      </c>
      <c r="F73" s="4">
        <f t="shared" si="23"/>
        <v>0.44715803134221921</v>
      </c>
      <c r="G73" s="4">
        <f t="shared" si="24"/>
        <v>1.3017701057997647E-4</v>
      </c>
      <c r="H73" s="4">
        <f t="shared" si="25"/>
        <v>3.4841934452605069E-3</v>
      </c>
      <c r="I73" s="4">
        <f t="shared" si="26"/>
        <v>287.01047048931343</v>
      </c>
      <c r="J73" s="3">
        <f t="shared" si="27"/>
        <v>13.860470489313457</v>
      </c>
      <c r="L73">
        <v>51</v>
      </c>
      <c r="M73">
        <f t="shared" si="28"/>
        <v>324.14999999999998</v>
      </c>
      <c r="N73" s="5">
        <f t="shared" si="29"/>
        <v>3.0849915162733305E-3</v>
      </c>
      <c r="O73" s="4">
        <f t="shared" si="30"/>
        <v>-2.6902491840719977E-4</v>
      </c>
      <c r="P73">
        <f t="shared" si="31"/>
        <v>-0.92410059472873118</v>
      </c>
      <c r="Q73">
        <f t="shared" si="32"/>
        <v>0.11909661150689808</v>
      </c>
      <c r="R73" s="7">
        <f t="shared" si="33"/>
        <v>1190.9661150689808</v>
      </c>
    </row>
    <row r="74" spans="4:18" x14ac:dyDescent="0.25">
      <c r="D74">
        <v>29000</v>
      </c>
      <c r="E74" s="4">
        <f t="shared" si="12"/>
        <v>2.9</v>
      </c>
      <c r="F74" s="4">
        <f t="shared" si="23"/>
        <v>0.46239799789895608</v>
      </c>
      <c r="G74" s="4">
        <f t="shared" si="24"/>
        <v>1.3461368206665387E-4</v>
      </c>
      <c r="H74" s="4">
        <f t="shared" si="25"/>
        <v>3.4886301167471843E-3</v>
      </c>
      <c r="I74" s="4">
        <f t="shared" si="26"/>
        <v>286.64546441868271</v>
      </c>
      <c r="J74" s="3">
        <f t="shared" si="27"/>
        <v>13.49546441868273</v>
      </c>
      <c r="L74">
        <v>52</v>
      </c>
      <c r="M74">
        <f t="shared" si="28"/>
        <v>325.14999999999998</v>
      </c>
      <c r="N74" s="5">
        <f t="shared" si="29"/>
        <v>3.0755036137167465E-3</v>
      </c>
      <c r="O74" s="4">
        <f t="shared" si="30"/>
        <v>-2.7851282096378379E-4</v>
      </c>
      <c r="P74">
        <f t="shared" si="31"/>
        <v>-0.95669154001059731</v>
      </c>
      <c r="Q74">
        <f t="shared" si="32"/>
        <v>0.1104863076223678</v>
      </c>
      <c r="R74" s="7">
        <f t="shared" si="33"/>
        <v>1104.863076223678</v>
      </c>
    </row>
    <row r="75" spans="4:18" x14ac:dyDescent="0.25">
      <c r="D75">
        <v>30000</v>
      </c>
      <c r="E75" s="4">
        <f t="shared" si="12"/>
        <v>3</v>
      </c>
      <c r="F75" s="4">
        <f t="shared" si="23"/>
        <v>0.47712125471966244</v>
      </c>
      <c r="G75" s="4">
        <f t="shared" si="24"/>
        <v>1.3889992859378818E-4</v>
      </c>
      <c r="H75" s="4">
        <f t="shared" si="25"/>
        <v>3.4929163632743186E-3</v>
      </c>
      <c r="I75" s="4">
        <f t="shared" si="26"/>
        <v>286.29371447720069</v>
      </c>
      <c r="J75" s="3">
        <f t="shared" si="27"/>
        <v>13.143714477200717</v>
      </c>
      <c r="L75">
        <v>53</v>
      </c>
      <c r="M75">
        <f t="shared" si="28"/>
        <v>326.14999999999998</v>
      </c>
      <c r="N75" s="5">
        <f t="shared" si="29"/>
        <v>3.0660738923808067E-3</v>
      </c>
      <c r="O75" s="4">
        <f t="shared" si="30"/>
        <v>-2.8794254229972359E-4</v>
      </c>
      <c r="P75">
        <f t="shared" si="31"/>
        <v>-0.98908263279955055</v>
      </c>
      <c r="Q75">
        <f t="shared" si="32"/>
        <v>0.10254567949955772</v>
      </c>
      <c r="R75" s="7">
        <f t="shared" si="33"/>
        <v>1025.4567949955772</v>
      </c>
    </row>
    <row r="76" spans="4:18" x14ac:dyDescent="0.25">
      <c r="D76">
        <v>35000</v>
      </c>
      <c r="E76" s="4">
        <f t="shared" si="12"/>
        <v>3.5</v>
      </c>
      <c r="F76" s="4">
        <f t="shared" si="23"/>
        <v>0.54406804435027567</v>
      </c>
      <c r="G76" s="4">
        <f t="shared" si="24"/>
        <v>1.5838953256194343E-4</v>
      </c>
      <c r="H76" s="4">
        <f t="shared" si="25"/>
        <v>3.5124059672424737E-3</v>
      </c>
      <c r="I76" s="4">
        <f t="shared" si="26"/>
        <v>284.7051307070526</v>
      </c>
      <c r="J76" s="3">
        <f t="shared" si="27"/>
        <v>11.555130707052626</v>
      </c>
      <c r="L76">
        <v>54</v>
      </c>
      <c r="M76">
        <f t="shared" si="28"/>
        <v>327.14999999999998</v>
      </c>
      <c r="N76" s="5">
        <f t="shared" si="29"/>
        <v>3.0567018187375823E-3</v>
      </c>
      <c r="O76" s="4">
        <f t="shared" si="30"/>
        <v>-2.9731461594294803E-4</v>
      </c>
      <c r="P76">
        <f t="shared" si="31"/>
        <v>-1.0212757057640265</v>
      </c>
      <c r="Q76">
        <f t="shared" si="32"/>
        <v>9.5219148669070428E-2</v>
      </c>
      <c r="R76" s="7">
        <f t="shared" si="33"/>
        <v>952.19148669070432</v>
      </c>
    </row>
    <row r="77" spans="4:18" x14ac:dyDescent="0.25">
      <c r="D77">
        <v>40000</v>
      </c>
      <c r="E77" s="4">
        <f t="shared" ref="E77:E110" si="34">D77/$B$1</f>
        <v>4</v>
      </c>
      <c r="F77" s="4">
        <f t="shared" si="23"/>
        <v>0.6020599913279624</v>
      </c>
      <c r="G77" s="4">
        <f t="shared" si="24"/>
        <v>1.7527219543754364E-4</v>
      </c>
      <c r="H77" s="4">
        <f t="shared" si="25"/>
        <v>3.5292886301180738E-3</v>
      </c>
      <c r="I77" s="4">
        <f t="shared" si="26"/>
        <v>283.34321864929041</v>
      </c>
      <c r="J77" s="3">
        <f t="shared" si="27"/>
        <v>10.193218649290429</v>
      </c>
      <c r="L77">
        <v>55</v>
      </c>
      <c r="M77">
        <f t="shared" si="28"/>
        <v>328.15</v>
      </c>
      <c r="N77" s="5">
        <f t="shared" si="29"/>
        <v>3.0473868657626088E-3</v>
      </c>
      <c r="O77" s="4">
        <f t="shared" si="30"/>
        <v>-3.0662956891792156E-4</v>
      </c>
      <c r="P77">
        <f t="shared" si="31"/>
        <v>-1.0532725692330605</v>
      </c>
      <c r="Q77">
        <f t="shared" si="32"/>
        <v>8.845602732994072E-2</v>
      </c>
      <c r="R77" s="7">
        <f t="shared" si="33"/>
        <v>884.56027329940719</v>
      </c>
    </row>
    <row r="78" spans="4:18" x14ac:dyDescent="0.25">
      <c r="D78">
        <v>45000</v>
      </c>
      <c r="E78" s="4">
        <f t="shared" si="34"/>
        <v>4.5</v>
      </c>
      <c r="F78" s="4">
        <f t="shared" si="23"/>
        <v>0.65321251377534373</v>
      </c>
      <c r="G78" s="4">
        <f t="shared" si="24"/>
        <v>1.9016375946880458E-4</v>
      </c>
      <c r="H78" s="4">
        <f t="shared" si="25"/>
        <v>3.5441801941493347E-3</v>
      </c>
      <c r="I78" s="4">
        <f t="shared" si="26"/>
        <v>282.15269687776623</v>
      </c>
      <c r="J78" s="3">
        <f t="shared" si="27"/>
        <v>9.0026968777662546</v>
      </c>
      <c r="L78">
        <v>56</v>
      </c>
      <c r="M78">
        <f t="shared" si="28"/>
        <v>329.15</v>
      </c>
      <c r="N78" s="5">
        <f t="shared" si="29"/>
        <v>3.0381285128360932E-3</v>
      </c>
      <c r="O78" s="4">
        <f t="shared" si="30"/>
        <v>-3.158879218444371E-4</v>
      </c>
      <c r="P78">
        <f t="shared" si="31"/>
        <v>-1.0850750115356413</v>
      </c>
      <c r="Q78">
        <f t="shared" si="32"/>
        <v>8.2210064409569489E-2</v>
      </c>
      <c r="R78" s="7">
        <f t="shared" si="33"/>
        <v>822.10064409569486</v>
      </c>
    </row>
    <row r="79" spans="4:18" x14ac:dyDescent="0.25">
      <c r="D79">
        <v>50000</v>
      </c>
      <c r="E79" s="4">
        <f t="shared" si="34"/>
        <v>5</v>
      </c>
      <c r="F79" s="4">
        <f t="shared" si="23"/>
        <v>0.69897000433601886</v>
      </c>
      <c r="G79" s="4">
        <f t="shared" si="24"/>
        <v>2.0348471741951058E-4</v>
      </c>
      <c r="H79" s="4">
        <f t="shared" si="25"/>
        <v>3.5575011521000407E-3</v>
      </c>
      <c r="I79" s="4">
        <f t="shared" si="26"/>
        <v>281.09618444106098</v>
      </c>
      <c r="J79" s="3">
        <f t="shared" si="27"/>
        <v>7.946184441061007</v>
      </c>
      <c r="L79">
        <v>57</v>
      </c>
      <c r="M79">
        <f t="shared" si="28"/>
        <v>330.15</v>
      </c>
      <c r="N79" s="5">
        <f t="shared" si="29"/>
        <v>3.0289262456459189E-3</v>
      </c>
      <c r="O79" s="4">
        <f t="shared" si="30"/>
        <v>-3.2509018903461142E-4</v>
      </c>
      <c r="P79">
        <f t="shared" si="31"/>
        <v>-1.1166847993338902</v>
      </c>
      <c r="Q79">
        <f t="shared" si="32"/>
        <v>7.6439035875301112E-2</v>
      </c>
      <c r="R79" s="7">
        <f t="shared" si="33"/>
        <v>764.39035875301113</v>
      </c>
    </row>
    <row r="80" spans="4:18" x14ac:dyDescent="0.25">
      <c r="D80">
        <v>60000</v>
      </c>
      <c r="E80" s="4">
        <f t="shared" si="34"/>
        <v>6</v>
      </c>
      <c r="F80" s="4">
        <f t="shared" si="23"/>
        <v>0.77815125038364363</v>
      </c>
      <c r="G80" s="4">
        <f t="shared" si="24"/>
        <v>2.2653602631256001E-4</v>
      </c>
      <c r="H80" s="4">
        <f t="shared" si="25"/>
        <v>3.5805524609930904E-3</v>
      </c>
      <c r="I80" s="4">
        <f t="shared" si="26"/>
        <v>279.28650980375335</v>
      </c>
      <c r="J80" s="3">
        <f t="shared" si="27"/>
        <v>6.1365098037533699</v>
      </c>
      <c r="L80">
        <v>58</v>
      </c>
      <c r="M80">
        <f t="shared" si="28"/>
        <v>331.15</v>
      </c>
      <c r="N80" s="5">
        <f t="shared" si="29"/>
        <v>3.0197795560924054E-3</v>
      </c>
      <c r="O80" s="4">
        <f t="shared" si="30"/>
        <v>-3.342368785881249E-4</v>
      </c>
      <c r="P80">
        <f t="shared" si="31"/>
        <v>-1.148103677950209</v>
      </c>
      <c r="Q80">
        <f t="shared" si="32"/>
        <v>7.1104374783429958E-2</v>
      </c>
      <c r="R80" s="7">
        <f t="shared" si="33"/>
        <v>711.04374783429955</v>
      </c>
    </row>
    <row r="81" spans="4:18" x14ac:dyDescent="0.25">
      <c r="D81">
        <v>70000</v>
      </c>
      <c r="E81" s="4">
        <f t="shared" si="34"/>
        <v>7</v>
      </c>
      <c r="F81" s="4">
        <f t="shared" si="23"/>
        <v>0.84509804001425681</v>
      </c>
      <c r="G81" s="4">
        <f t="shared" si="24"/>
        <v>2.4602563028071524E-4</v>
      </c>
      <c r="H81" s="4">
        <f t="shared" si="25"/>
        <v>3.6000420649612455E-3</v>
      </c>
      <c r="I81" s="4">
        <f t="shared" si="26"/>
        <v>277.77453206252051</v>
      </c>
      <c r="J81" s="3">
        <f t="shared" si="27"/>
        <v>4.6245320625205295</v>
      </c>
      <c r="L81">
        <v>59</v>
      </c>
      <c r="M81">
        <f t="shared" si="28"/>
        <v>332.15</v>
      </c>
      <c r="N81" s="5">
        <f t="shared" si="29"/>
        <v>3.0106879421947915E-3</v>
      </c>
      <c r="O81" s="4">
        <f t="shared" si="30"/>
        <v>-3.4332849248573877E-4</v>
      </c>
      <c r="P81">
        <f t="shared" si="31"/>
        <v>-1.1793333716885126</v>
      </c>
      <c r="Q81">
        <f t="shared" si="32"/>
        <v>6.6170837031826843E-2</v>
      </c>
      <c r="R81" s="7">
        <f t="shared" si="33"/>
        <v>661.70837031826841</v>
      </c>
    </row>
    <row r="82" spans="4:18" x14ac:dyDescent="0.25">
      <c r="D82">
        <v>80000</v>
      </c>
      <c r="E82" s="4">
        <f t="shared" si="34"/>
        <v>8</v>
      </c>
      <c r="F82" s="4">
        <f t="shared" si="23"/>
        <v>0.90308998699194354</v>
      </c>
      <c r="G82" s="4">
        <f t="shared" si="24"/>
        <v>2.6290829315631542E-4</v>
      </c>
      <c r="H82" s="4">
        <f t="shared" si="25"/>
        <v>3.6169247278368456E-3</v>
      </c>
      <c r="I82" s="4">
        <f t="shared" si="26"/>
        <v>276.47796823188645</v>
      </c>
      <c r="J82" s="3">
        <f t="shared" si="27"/>
        <v>3.3279682318864729</v>
      </c>
      <c r="L82">
        <v>60</v>
      </c>
      <c r="M82">
        <f t="shared" si="28"/>
        <v>333.15</v>
      </c>
      <c r="N82" s="5">
        <f t="shared" si="29"/>
        <v>3.0016509079993999E-3</v>
      </c>
      <c r="O82" s="4">
        <f t="shared" si="30"/>
        <v>-3.5236552668113045E-4</v>
      </c>
      <c r="P82">
        <f t="shared" si="31"/>
        <v>-1.210375584149683</v>
      </c>
      <c r="Q82">
        <f t="shared" si="32"/>
        <v>6.1606199209580076E-2</v>
      </c>
      <c r="R82" s="7">
        <f t="shared" si="33"/>
        <v>616.06199209580075</v>
      </c>
    </row>
    <row r="83" spans="4:18" x14ac:dyDescent="0.25">
      <c r="D83">
        <v>90000</v>
      </c>
      <c r="E83" s="4">
        <f t="shared" si="34"/>
        <v>9</v>
      </c>
      <c r="F83" s="4">
        <f t="shared" si="23"/>
        <v>0.95424250943932487</v>
      </c>
      <c r="G83" s="4">
        <f t="shared" si="24"/>
        <v>2.7779985718757636E-4</v>
      </c>
      <c r="H83" s="4">
        <f t="shared" si="25"/>
        <v>3.6318162918681065E-3</v>
      </c>
      <c r="I83" s="4">
        <f t="shared" si="26"/>
        <v>275.3443235108204</v>
      </c>
      <c r="J83" s="3">
        <f t="shared" si="27"/>
        <v>2.1943235108204249</v>
      </c>
      <c r="L83">
        <v>61</v>
      </c>
      <c r="M83">
        <f t="shared" si="28"/>
        <v>334.15</v>
      </c>
      <c r="N83" s="5">
        <f t="shared" si="29"/>
        <v>2.9926679634894511E-3</v>
      </c>
      <c r="O83" s="4">
        <f t="shared" si="30"/>
        <v>-3.6134847119107926E-4</v>
      </c>
      <c r="P83">
        <f t="shared" si="31"/>
        <v>-1.2412319985413574</v>
      </c>
      <c r="Q83">
        <f t="shared" si="32"/>
        <v>5.7380985317184829E-2</v>
      </c>
      <c r="R83" s="7">
        <f t="shared" si="33"/>
        <v>573.80985317184832</v>
      </c>
    </row>
    <row r="84" spans="4:18" x14ac:dyDescent="0.25">
      <c r="D84">
        <v>100000</v>
      </c>
      <c r="E84" s="4">
        <f t="shared" si="34"/>
        <v>10</v>
      </c>
      <c r="F84" s="4">
        <f t="shared" si="23"/>
        <v>1</v>
      </c>
      <c r="G84" s="4">
        <f t="shared" si="24"/>
        <v>2.9112081513828241E-4</v>
      </c>
      <c r="H84" s="4">
        <f t="shared" si="25"/>
        <v>3.6451372498188129E-3</v>
      </c>
      <c r="I84" s="4">
        <f t="shared" si="26"/>
        <v>274.33809249561358</v>
      </c>
      <c r="J84" s="3">
        <f t="shared" si="27"/>
        <v>1.1880924956136028</v>
      </c>
      <c r="L84">
        <v>62</v>
      </c>
      <c r="M84">
        <f t="shared" si="28"/>
        <v>335.15</v>
      </c>
      <c r="N84" s="5">
        <f t="shared" si="29"/>
        <v>2.9837386244964941E-3</v>
      </c>
      <c r="O84" s="4">
        <f t="shared" si="30"/>
        <v>-3.702778101840362E-4</v>
      </c>
      <c r="P84">
        <f t="shared" si="31"/>
        <v>-1.2719042779821643</v>
      </c>
      <c r="Q84">
        <f t="shared" si="32"/>
        <v>5.3468219469257373E-2</v>
      </c>
      <c r="R84" s="7">
        <f t="shared" si="33"/>
        <v>534.68219469257372</v>
      </c>
    </row>
    <row r="85" spans="4:18" x14ac:dyDescent="0.25">
      <c r="D85">
        <v>110000</v>
      </c>
      <c r="E85" s="4">
        <f t="shared" si="34"/>
        <v>11</v>
      </c>
      <c r="F85" s="4">
        <f t="shared" si="23"/>
        <v>1.0413926851582251</v>
      </c>
      <c r="G85" s="4">
        <f t="shared" si="24"/>
        <v>3.0317108738230715E-4</v>
      </c>
      <c r="H85" s="4">
        <f t="shared" si="25"/>
        <v>3.6571875220628375E-3</v>
      </c>
      <c r="I85" s="4">
        <f t="shared" si="26"/>
        <v>273.434160531082</v>
      </c>
      <c r="J85" s="3">
        <f t="shared" si="27"/>
        <v>0.28416053108202277</v>
      </c>
      <c r="L85">
        <v>63</v>
      </c>
      <c r="M85">
        <f t="shared" si="28"/>
        <v>336.15</v>
      </c>
      <c r="N85" s="5">
        <f t="shared" si="29"/>
        <v>2.974862412613417E-3</v>
      </c>
      <c r="O85" s="4">
        <f t="shared" si="30"/>
        <v>-3.7915402206711336E-4</v>
      </c>
      <c r="P85">
        <f t="shared" si="31"/>
        <v>-1.3023940658005344</v>
      </c>
      <c r="Q85">
        <f t="shared" si="32"/>
        <v>4.9843201993246593E-2</v>
      </c>
      <c r="R85" s="7">
        <f t="shared" si="33"/>
        <v>498.43201993246595</v>
      </c>
    </row>
    <row r="86" spans="4:18" x14ac:dyDescent="0.25">
      <c r="D86">
        <v>120000</v>
      </c>
      <c r="E86" s="4">
        <f t="shared" si="34"/>
        <v>12</v>
      </c>
      <c r="F86" s="4">
        <f t="shared" si="23"/>
        <v>1.0791812460476249</v>
      </c>
      <c r="G86" s="4">
        <f t="shared" si="24"/>
        <v>3.1417212403133185E-4</v>
      </c>
      <c r="H86" s="4">
        <f t="shared" si="25"/>
        <v>3.6681885587118621E-3</v>
      </c>
      <c r="I86" s="4">
        <f t="shared" si="26"/>
        <v>272.61412111027482</v>
      </c>
      <c r="J86" s="3">
        <f t="shared" si="27"/>
        <v>-0.53587888972515429</v>
      </c>
      <c r="L86">
        <v>64</v>
      </c>
      <c r="M86">
        <f t="shared" si="28"/>
        <v>337.15</v>
      </c>
      <c r="N86" s="5">
        <f t="shared" si="29"/>
        <v>2.9660388551090021E-3</v>
      </c>
      <c r="O86" s="4">
        <f t="shared" si="30"/>
        <v>-3.8797757957152821E-4</v>
      </c>
      <c r="P86">
        <f t="shared" si="31"/>
        <v>-1.3327029858281993</v>
      </c>
      <c r="Q86">
        <f t="shared" si="32"/>
        <v>4.648330660635782E-2</v>
      </c>
      <c r="R86" s="7">
        <f t="shared" si="33"/>
        <v>464.8330660635782</v>
      </c>
    </row>
    <row r="87" spans="4:18" x14ac:dyDescent="0.25">
      <c r="D87">
        <v>130000</v>
      </c>
      <c r="E87" s="4">
        <f t="shared" si="34"/>
        <v>13</v>
      </c>
      <c r="F87" s="4">
        <f t="shared" si="23"/>
        <v>1.1139433523068367</v>
      </c>
      <c r="G87" s="4">
        <f t="shared" si="24"/>
        <v>3.2429209674143719E-4</v>
      </c>
      <c r="H87" s="4">
        <f t="shared" si="25"/>
        <v>3.6783085314219676E-3</v>
      </c>
      <c r="I87" s="4">
        <f t="shared" si="26"/>
        <v>271.86408955570079</v>
      </c>
      <c r="J87" s="3">
        <f t="shared" si="27"/>
        <v>-1.2859104442991907</v>
      </c>
      <c r="L87">
        <v>65</v>
      </c>
      <c r="M87">
        <f t="shared" si="28"/>
        <v>338.15</v>
      </c>
      <c r="N87" s="5">
        <f t="shared" si="29"/>
        <v>2.9572674848440043E-3</v>
      </c>
      <c r="O87" s="4">
        <f t="shared" si="30"/>
        <v>-3.9674894983652599E-4</v>
      </c>
      <c r="P87">
        <f t="shared" si="31"/>
        <v>-1.3628326426884667</v>
      </c>
      <c r="Q87">
        <f t="shared" si="32"/>
        <v>4.3367796592585516E-2</v>
      </c>
      <c r="R87" s="7">
        <f t="shared" si="33"/>
        <v>433.67796592585518</v>
      </c>
    </row>
    <row r="88" spans="4:18" x14ac:dyDescent="0.25">
      <c r="D88">
        <v>140000</v>
      </c>
      <c r="E88" s="4">
        <f t="shared" si="34"/>
        <v>14</v>
      </c>
      <c r="F88" s="4">
        <f t="shared" si="23"/>
        <v>1.146128035678238</v>
      </c>
      <c r="G88" s="4">
        <f t="shared" si="24"/>
        <v>3.3366172799948704E-4</v>
      </c>
      <c r="H88" s="4">
        <f t="shared" si="25"/>
        <v>3.6876781626800172E-3</v>
      </c>
      <c r="I88" s="4">
        <f t="shared" si="26"/>
        <v>271.1733388559187</v>
      </c>
      <c r="J88" s="3">
        <f t="shared" si="27"/>
        <v>-1.9766611440812767</v>
      </c>
      <c r="L88">
        <v>66</v>
      </c>
      <c r="M88">
        <f t="shared" si="28"/>
        <v>339.15</v>
      </c>
      <c r="N88" s="5">
        <f t="shared" si="29"/>
        <v>2.9485478401887074E-3</v>
      </c>
      <c r="O88" s="4">
        <f t="shared" si="30"/>
        <v>-4.0546859449182293E-4</v>
      </c>
      <c r="P88">
        <f t="shared" si="31"/>
        <v>-1.3927846220794118</v>
      </c>
      <c r="Q88">
        <f t="shared" si="32"/>
        <v>4.0477658115622817E-2</v>
      </c>
      <c r="R88" s="7">
        <f t="shared" si="33"/>
        <v>404.77658115622819</v>
      </c>
    </row>
    <row r="89" spans="4:18" x14ac:dyDescent="0.25">
      <c r="D89">
        <v>150000</v>
      </c>
      <c r="E89" s="4">
        <f t="shared" si="34"/>
        <v>15</v>
      </c>
      <c r="F89" s="4">
        <f t="shared" si="23"/>
        <v>1.1760912590556813</v>
      </c>
      <c r="G89" s="4">
        <f t="shared" si="24"/>
        <v>3.4238464601329878E-4</v>
      </c>
      <c r="H89" s="4">
        <f t="shared" si="25"/>
        <v>3.696401080693829E-3</v>
      </c>
      <c r="I89" s="4">
        <f t="shared" si="26"/>
        <v>270.53341295211828</v>
      </c>
      <c r="J89" s="3">
        <f t="shared" si="27"/>
        <v>-2.6165870478816942</v>
      </c>
      <c r="L89">
        <v>67</v>
      </c>
      <c r="M89">
        <f t="shared" si="28"/>
        <v>340.15</v>
      </c>
      <c r="N89" s="5">
        <f t="shared" si="29"/>
        <v>2.9398794649419377E-3</v>
      </c>
      <c r="O89" s="4">
        <f t="shared" si="30"/>
        <v>-4.1413696973859266E-4</v>
      </c>
      <c r="P89">
        <f t="shared" si="31"/>
        <v>-1.4225604910520657</v>
      </c>
      <c r="Q89">
        <f t="shared" si="32"/>
        <v>3.7795448994387193E-2</v>
      </c>
      <c r="R89" s="7">
        <f t="shared" si="33"/>
        <v>377.95448994387192</v>
      </c>
    </row>
    <row r="90" spans="4:18" x14ac:dyDescent="0.25">
      <c r="D90">
        <v>160000</v>
      </c>
      <c r="E90" s="4">
        <f t="shared" si="34"/>
        <v>16</v>
      </c>
      <c r="F90" s="4">
        <f t="shared" si="23"/>
        <v>1.2041199826559248</v>
      </c>
      <c r="G90" s="4">
        <f t="shared" si="24"/>
        <v>3.5054439087508729E-4</v>
      </c>
      <c r="H90" s="4">
        <f t="shared" si="25"/>
        <v>3.7045608255556178E-3</v>
      </c>
      <c r="I90" s="4">
        <f t="shared" si="26"/>
        <v>269.93753027392063</v>
      </c>
      <c r="J90" s="3">
        <f t="shared" si="27"/>
        <v>-3.2124697260793482</v>
      </c>
      <c r="L90">
        <v>68</v>
      </c>
      <c r="M90">
        <f t="shared" si="28"/>
        <v>341.15</v>
      </c>
      <c r="N90" s="5">
        <f t="shared" si="29"/>
        <v>2.9312619082515023E-3</v>
      </c>
      <c r="O90" s="4">
        <f t="shared" si="30"/>
        <v>-4.2275452642902799E-4</v>
      </c>
      <c r="P90">
        <f t="shared" si="31"/>
        <v>-1.4521617982837112</v>
      </c>
      <c r="Q90">
        <f t="shared" si="32"/>
        <v>3.5305161438494985E-2</v>
      </c>
      <c r="R90" s="7">
        <f t="shared" si="33"/>
        <v>353.05161438494986</v>
      </c>
    </row>
    <row r="91" spans="4:18" x14ac:dyDescent="0.25">
      <c r="D91">
        <v>170000</v>
      </c>
      <c r="E91" s="4">
        <f t="shared" si="34"/>
        <v>17</v>
      </c>
      <c r="F91" s="4">
        <f t="shared" si="23"/>
        <v>1.2304489213782739</v>
      </c>
      <c r="G91" s="4">
        <f t="shared" si="24"/>
        <v>3.5820929297766341E-4</v>
      </c>
      <c r="H91" s="4">
        <f t="shared" si="25"/>
        <v>3.7122257276581937E-3</v>
      </c>
      <c r="I91" s="4">
        <f t="shared" si="26"/>
        <v>269.38017064787601</v>
      </c>
      <c r="J91" s="3">
        <f t="shared" si="27"/>
        <v>-3.7698293521239634</v>
      </c>
      <c r="L91">
        <v>69</v>
      </c>
      <c r="M91">
        <f t="shared" si="28"/>
        <v>342.15</v>
      </c>
      <c r="N91" s="5">
        <f t="shared" si="29"/>
        <v>2.9226947245360223E-3</v>
      </c>
      <c r="O91" s="4">
        <f t="shared" si="30"/>
        <v>-4.31321710144508E-4</v>
      </c>
      <c r="P91">
        <f t="shared" si="31"/>
        <v>-1.481590074346385</v>
      </c>
      <c r="Q91">
        <f t="shared" si="32"/>
        <v>3.2992097393506344E-2</v>
      </c>
      <c r="R91" s="7">
        <f t="shared" si="33"/>
        <v>329.92097393506344</v>
      </c>
    </row>
    <row r="92" spans="4:18" x14ac:dyDescent="0.25">
      <c r="D92">
        <v>180000</v>
      </c>
      <c r="E92" s="4">
        <f t="shared" si="34"/>
        <v>18</v>
      </c>
      <c r="F92" s="4">
        <f t="shared" si="23"/>
        <v>1.255272505103306</v>
      </c>
      <c r="G92" s="4">
        <f t="shared" si="24"/>
        <v>3.6543595490634817E-4</v>
      </c>
      <c r="H92" s="4">
        <f t="shared" si="25"/>
        <v>3.7194523895868786E-3</v>
      </c>
      <c r="I92" s="4">
        <f t="shared" si="26"/>
        <v>268.85678192833933</v>
      </c>
      <c r="J92" s="3">
        <f t="shared" si="27"/>
        <v>-4.2932180716606467</v>
      </c>
      <c r="L92">
        <v>70</v>
      </c>
      <c r="M92">
        <f t="shared" si="28"/>
        <v>343.15</v>
      </c>
      <c r="N92" s="5">
        <f t="shared" si="29"/>
        <v>2.9141774734081308E-3</v>
      </c>
      <c r="O92" s="4">
        <f t="shared" si="30"/>
        <v>-4.3983896127239948E-4</v>
      </c>
      <c r="P92">
        <f t="shared" si="31"/>
        <v>-1.5108468319706923</v>
      </c>
      <c r="Q92">
        <f t="shared" si="32"/>
        <v>3.0842755282136099E-2</v>
      </c>
      <c r="R92" s="7">
        <f t="shared" si="33"/>
        <v>308.42755282136096</v>
      </c>
    </row>
    <row r="93" spans="4:18" x14ac:dyDescent="0.25">
      <c r="D93">
        <v>190000</v>
      </c>
      <c r="E93" s="4">
        <f t="shared" si="34"/>
        <v>19</v>
      </c>
      <c r="F93" s="4">
        <f t="shared" si="23"/>
        <v>1.2787536009528289</v>
      </c>
      <c r="G93" s="4">
        <f t="shared" si="24"/>
        <v>3.7227179067040141E-4</v>
      </c>
      <c r="H93" s="4">
        <f t="shared" si="25"/>
        <v>3.7262882253509318E-3</v>
      </c>
      <c r="I93" s="4">
        <f t="shared" si="26"/>
        <v>268.36356704688956</v>
      </c>
      <c r="J93" s="3">
        <f t="shared" si="27"/>
        <v>-4.7864329531104204</v>
      </c>
      <c r="L93">
        <v>71</v>
      </c>
      <c r="M93">
        <f t="shared" si="28"/>
        <v>344.15</v>
      </c>
      <c r="N93" s="5">
        <f t="shared" si="29"/>
        <v>2.9057097195990121E-3</v>
      </c>
      <c r="O93" s="4">
        <f t="shared" si="30"/>
        <v>-4.4830671508151818E-4</v>
      </c>
      <c r="P93">
        <f t="shared" si="31"/>
        <v>-1.5399335663050149</v>
      </c>
      <c r="Q93">
        <f t="shared" si="32"/>
        <v>2.8844727049657976E-2</v>
      </c>
      <c r="R93" s="7">
        <f t="shared" si="33"/>
        <v>288.44727049657979</v>
      </c>
    </row>
    <row r="94" spans="4:18" x14ac:dyDescent="0.25">
      <c r="D94">
        <v>200000</v>
      </c>
      <c r="E94" s="4">
        <f t="shared" si="34"/>
        <v>20</v>
      </c>
      <c r="F94" s="4">
        <f t="shared" si="23"/>
        <v>1.3010299956639813</v>
      </c>
      <c r="G94" s="4">
        <f t="shared" si="24"/>
        <v>3.7875691285705422E-4</v>
      </c>
      <c r="H94" s="4">
        <f t="shared" si="25"/>
        <v>3.7327733475375846E-3</v>
      </c>
      <c r="I94" s="4">
        <f t="shared" si="26"/>
        <v>267.89732643683669</v>
      </c>
      <c r="J94" s="3">
        <f t="shared" si="27"/>
        <v>-5.2526735631632846</v>
      </c>
      <c r="L94">
        <v>72</v>
      </c>
      <c r="M94">
        <f t="shared" si="28"/>
        <v>345.15</v>
      </c>
      <c r="N94" s="5">
        <f t="shared" si="29"/>
        <v>2.8972910328842532E-3</v>
      </c>
      <c r="O94" s="4">
        <f t="shared" si="30"/>
        <v>-4.5672540179627708E-4</v>
      </c>
      <c r="P94">
        <f t="shared" si="31"/>
        <v>-1.5688517551702117</v>
      </c>
      <c r="Q94">
        <f t="shared" si="32"/>
        <v>2.6986604530980344E-2</v>
      </c>
      <c r="R94" s="7">
        <f t="shared" si="33"/>
        <v>269.86604530980344</v>
      </c>
    </row>
    <row r="95" spans="4:18" x14ac:dyDescent="0.25">
      <c r="D95">
        <v>250000</v>
      </c>
      <c r="E95" s="4">
        <f t="shared" si="34"/>
        <v>25</v>
      </c>
      <c r="F95" s="4">
        <f t="shared" si="23"/>
        <v>1.3979400086720377</v>
      </c>
      <c r="G95" s="4">
        <f t="shared" si="24"/>
        <v>4.0696943483902115E-4</v>
      </c>
      <c r="H95" s="4">
        <f t="shared" si="25"/>
        <v>3.7609858695195515E-3</v>
      </c>
      <c r="I95" s="4">
        <f t="shared" si="26"/>
        <v>265.88773122078902</v>
      </c>
      <c r="J95" s="3">
        <f t="shared" si="27"/>
        <v>-7.2622687792109559</v>
      </c>
      <c r="L95">
        <v>73</v>
      </c>
      <c r="M95">
        <f t="shared" si="28"/>
        <v>346.15</v>
      </c>
      <c r="N95" s="5">
        <f t="shared" si="29"/>
        <v>2.8889209880109783E-3</v>
      </c>
      <c r="O95" s="4">
        <f t="shared" si="30"/>
        <v>-4.6509544666955204E-4</v>
      </c>
      <c r="P95">
        <f t="shared" si="31"/>
        <v>-1.5976028593099112</v>
      </c>
      <c r="Q95">
        <f t="shared" si="32"/>
        <v>2.5257894254737404E-2</v>
      </c>
      <c r="R95" s="7">
        <f t="shared" si="33"/>
        <v>252.57894254737406</v>
      </c>
    </row>
    <row r="96" spans="4:18" x14ac:dyDescent="0.25">
      <c r="D96">
        <v>300000</v>
      </c>
      <c r="E96" s="4">
        <f t="shared" si="34"/>
        <v>30</v>
      </c>
      <c r="F96" s="4">
        <f t="shared" si="23"/>
        <v>1.4771212547196624</v>
      </c>
      <c r="G96" s="4">
        <f t="shared" si="24"/>
        <v>4.3002074373207054E-4</v>
      </c>
      <c r="H96" s="4">
        <f t="shared" si="25"/>
        <v>3.7840371784126007E-3</v>
      </c>
      <c r="I96" s="4">
        <f t="shared" si="26"/>
        <v>264.26801663177605</v>
      </c>
      <c r="J96" s="3">
        <f t="shared" si="27"/>
        <v>-8.8819833682239278</v>
      </c>
      <c r="L96">
        <v>74</v>
      </c>
      <c r="M96">
        <f t="shared" si="28"/>
        <v>347.15</v>
      </c>
      <c r="N96" s="5">
        <f t="shared" si="29"/>
        <v>2.8805991646262425E-3</v>
      </c>
      <c r="O96" s="4">
        <f t="shared" si="30"/>
        <v>-4.7341727005428781E-4</v>
      </c>
      <c r="P96">
        <f t="shared" si="31"/>
        <v>-1.6261883226364786</v>
      </c>
      <c r="Q96">
        <f t="shared" si="32"/>
        <v>2.3648939887452092E-2</v>
      </c>
      <c r="R96" s="7">
        <f t="shared" si="33"/>
        <v>236.48939887452093</v>
      </c>
    </row>
    <row r="97" spans="4:18" x14ac:dyDescent="0.25">
      <c r="D97">
        <v>350000</v>
      </c>
      <c r="E97" s="4">
        <f t="shared" si="34"/>
        <v>35</v>
      </c>
      <c r="F97" s="4">
        <f t="shared" si="23"/>
        <v>1.5440680443502757</v>
      </c>
      <c r="G97" s="4">
        <f t="shared" si="24"/>
        <v>4.4951034770022584E-4</v>
      </c>
      <c r="H97" s="4">
        <f t="shared" si="25"/>
        <v>3.8035267823807563E-3</v>
      </c>
      <c r="I97" s="4">
        <f t="shared" si="26"/>
        <v>262.91388419620017</v>
      </c>
      <c r="J97" s="3">
        <f t="shared" si="27"/>
        <v>-10.236115803799805</v>
      </c>
      <c r="L97">
        <v>75</v>
      </c>
      <c r="M97">
        <f t="shared" si="28"/>
        <v>348.15</v>
      </c>
      <c r="N97" s="5">
        <f t="shared" si="29"/>
        <v>2.8723251472066642E-3</v>
      </c>
      <c r="O97" s="4">
        <f t="shared" si="30"/>
        <v>-4.8169128747386613E-4</v>
      </c>
      <c r="P97">
        <f t="shared" si="31"/>
        <v>-1.6546095724727301</v>
      </c>
      <c r="Q97">
        <f t="shared" si="32"/>
        <v>2.2150851599479493E-2</v>
      </c>
      <c r="R97" s="7">
        <f t="shared" si="33"/>
        <v>221.50851599479492</v>
      </c>
    </row>
    <row r="98" spans="4:18" x14ac:dyDescent="0.25">
      <c r="D98">
        <v>400000</v>
      </c>
      <c r="E98" s="4">
        <f t="shared" si="34"/>
        <v>40</v>
      </c>
      <c r="F98" s="4">
        <f t="shared" si="23"/>
        <v>1.6020599913279623</v>
      </c>
      <c r="G98" s="4">
        <f t="shared" si="24"/>
        <v>4.6639301057582597E-4</v>
      </c>
      <c r="H98" s="4">
        <f t="shared" si="25"/>
        <v>3.8204094452563564E-3</v>
      </c>
      <c r="I98" s="4">
        <f t="shared" si="26"/>
        <v>261.75204891759927</v>
      </c>
      <c r="J98" s="3">
        <f t="shared" si="27"/>
        <v>-11.397951082400709</v>
      </c>
      <c r="L98">
        <v>76</v>
      </c>
      <c r="M98">
        <f t="shared" si="28"/>
        <v>349.15</v>
      </c>
      <c r="N98" s="5">
        <f t="shared" si="29"/>
        <v>2.8640985249892598E-3</v>
      </c>
      <c r="O98" s="4">
        <f t="shared" si="30"/>
        <v>-4.8991790969127053E-4</v>
      </c>
      <c r="P98">
        <f t="shared" si="31"/>
        <v>-1.6828680197895143</v>
      </c>
      <c r="Q98">
        <f t="shared" si="32"/>
        <v>2.0755441705001102E-2</v>
      </c>
      <c r="R98" s="7">
        <f t="shared" si="33"/>
        <v>207.55441705001101</v>
      </c>
    </row>
    <row r="99" spans="4:18" x14ac:dyDescent="0.25">
      <c r="D99">
        <v>450000</v>
      </c>
      <c r="E99" s="4">
        <f t="shared" si="34"/>
        <v>45</v>
      </c>
      <c r="F99" s="4">
        <f t="shared" si="23"/>
        <v>1.6532125137753437</v>
      </c>
      <c r="G99" s="4">
        <f t="shared" si="24"/>
        <v>4.8128457460708696E-4</v>
      </c>
      <c r="H99" s="4">
        <f t="shared" si="25"/>
        <v>3.8353010092876173E-3</v>
      </c>
      <c r="I99" s="4">
        <f t="shared" si="26"/>
        <v>260.73572780295115</v>
      </c>
      <c r="J99" s="3">
        <f t="shared" si="27"/>
        <v>-12.414272197048831</v>
      </c>
      <c r="L99">
        <v>77</v>
      </c>
      <c r="M99">
        <f t="shared" si="28"/>
        <v>350.15</v>
      </c>
      <c r="N99" s="5">
        <f t="shared" si="29"/>
        <v>2.8559188919034702E-3</v>
      </c>
      <c r="O99" s="4">
        <f t="shared" si="30"/>
        <v>-4.9809754277706014E-4</v>
      </c>
      <c r="P99">
        <f t="shared" si="31"/>
        <v>-1.7109650594392016</v>
      </c>
      <c r="Q99">
        <f t="shared" si="32"/>
        <v>1.9455165991687229E-2</v>
      </c>
      <c r="R99" s="7">
        <f t="shared" si="33"/>
        <v>194.5516599168723</v>
      </c>
    </row>
    <row r="100" spans="4:18" x14ac:dyDescent="0.25">
      <c r="D100">
        <v>500000</v>
      </c>
      <c r="E100" s="4">
        <f t="shared" si="34"/>
        <v>50</v>
      </c>
      <c r="F100" s="4">
        <f t="shared" si="23"/>
        <v>1.6989700043360187</v>
      </c>
      <c r="G100" s="4">
        <f t="shared" si="24"/>
        <v>4.9460553255779296E-4</v>
      </c>
      <c r="H100" s="4">
        <f t="shared" si="25"/>
        <v>3.8486219672383233E-3</v>
      </c>
      <c r="I100" s="4">
        <f t="shared" si="26"/>
        <v>259.83326201237048</v>
      </c>
      <c r="J100" s="3">
        <f t="shared" si="27"/>
        <v>-13.316737987629494</v>
      </c>
      <c r="L100">
        <v>78</v>
      </c>
      <c r="M100">
        <f t="shared" si="28"/>
        <v>351.15</v>
      </c>
      <c r="N100" s="5">
        <f t="shared" si="29"/>
        <v>2.847785846504343E-3</v>
      </c>
      <c r="O100" s="4">
        <f t="shared" si="30"/>
        <v>-5.0623058817618732E-4</v>
      </c>
      <c r="P100">
        <f t="shared" si="31"/>
        <v>-1.7389020703852034</v>
      </c>
      <c r="Q100">
        <f t="shared" si="32"/>
        <v>1.8243070212527482E-2</v>
      </c>
      <c r="R100" s="7">
        <f t="shared" si="33"/>
        <v>182.43070212527482</v>
      </c>
    </row>
    <row r="101" spans="4:18" x14ac:dyDescent="0.25">
      <c r="D101">
        <v>550000</v>
      </c>
      <c r="E101" s="4">
        <f t="shared" si="34"/>
        <v>55</v>
      </c>
      <c r="F101" s="4">
        <f t="shared" si="23"/>
        <v>1.7403626894942439</v>
      </c>
      <c r="G101" s="4">
        <f t="shared" si="24"/>
        <v>5.066558048018177E-4</v>
      </c>
      <c r="H101" s="4">
        <f t="shared" si="25"/>
        <v>3.8606722394823479E-3</v>
      </c>
      <c r="I101" s="4">
        <f t="shared" si="26"/>
        <v>259.02224741411442</v>
      </c>
      <c r="J101" s="3">
        <f t="shared" si="27"/>
        <v>-14.12775258588556</v>
      </c>
      <c r="L101">
        <v>79</v>
      </c>
      <c r="M101">
        <f t="shared" si="28"/>
        <v>352.15</v>
      </c>
      <c r="N101" s="5">
        <f t="shared" si="29"/>
        <v>2.8396989919068582E-3</v>
      </c>
      <c r="O101" s="4">
        <f t="shared" si="30"/>
        <v>-5.1431744277367214E-4</v>
      </c>
      <c r="P101">
        <f t="shared" si="31"/>
        <v>-1.7666804159275638</v>
      </c>
      <c r="Q101">
        <f t="shared" si="32"/>
        <v>1.7112741263449745E-2</v>
      </c>
      <c r="R101" s="7">
        <f t="shared" si="33"/>
        <v>171.12741263449746</v>
      </c>
    </row>
    <row r="102" spans="4:18" x14ac:dyDescent="0.25">
      <c r="D102">
        <v>600000</v>
      </c>
      <c r="E102" s="4">
        <f t="shared" si="34"/>
        <v>60</v>
      </c>
      <c r="F102" s="4">
        <f t="shared" si="23"/>
        <v>1.7781512503836436</v>
      </c>
      <c r="G102" s="4">
        <f t="shared" si="24"/>
        <v>5.176568414508424E-4</v>
      </c>
      <c r="H102" s="4">
        <f t="shared" si="25"/>
        <v>3.8716732761313729E-3</v>
      </c>
      <c r="I102" s="4">
        <f t="shared" si="26"/>
        <v>258.28625730506195</v>
      </c>
      <c r="J102" s="3">
        <f t="shared" si="27"/>
        <v>-14.863742694938026</v>
      </c>
      <c r="L102">
        <v>80</v>
      </c>
      <c r="M102">
        <f t="shared" si="28"/>
        <v>353.15</v>
      </c>
      <c r="N102" s="5">
        <f t="shared" si="29"/>
        <v>2.831657935721365E-3</v>
      </c>
      <c r="O102" s="4">
        <f t="shared" si="30"/>
        <v>-5.2235849895916533E-4</v>
      </c>
      <c r="P102">
        <f t="shared" si="31"/>
        <v>-1.7943014439247329</v>
      </c>
      <c r="Q102">
        <f t="shared" si="32"/>
        <v>1.6058262616299081E-2</v>
      </c>
      <c r="R102" s="7">
        <f t="shared" si="33"/>
        <v>160.58262616299081</v>
      </c>
    </row>
    <row r="103" spans="4:18" x14ac:dyDescent="0.25">
      <c r="D103">
        <v>650000</v>
      </c>
      <c r="E103" s="4">
        <f t="shared" si="34"/>
        <v>65</v>
      </c>
      <c r="F103" s="4">
        <f t="shared" si="23"/>
        <v>1.8129133566428555</v>
      </c>
      <c r="G103" s="4">
        <f t="shared" si="24"/>
        <v>5.2777681416094774E-4</v>
      </c>
      <c r="H103" s="4">
        <f t="shared" si="25"/>
        <v>3.8817932488414779E-3</v>
      </c>
      <c r="I103" s="4">
        <f t="shared" si="26"/>
        <v>257.61289586931252</v>
      </c>
      <c r="J103" s="3">
        <f t="shared" si="27"/>
        <v>-15.537104130687453</v>
      </c>
      <c r="L103">
        <v>81</v>
      </c>
      <c r="M103">
        <f t="shared" si="28"/>
        <v>354.15</v>
      </c>
      <c r="N103" s="5">
        <f t="shared" si="29"/>
        <v>2.8236622899901172E-3</v>
      </c>
      <c r="O103" s="4">
        <f t="shared" si="30"/>
        <v>-5.303541446904131E-4</v>
      </c>
      <c r="P103">
        <f t="shared" si="31"/>
        <v>-1.8217664870115691</v>
      </c>
      <c r="Q103">
        <f t="shared" si="32"/>
        <v>1.5074173618084403E-2</v>
      </c>
      <c r="R103" s="7">
        <f t="shared" si="33"/>
        <v>150.74173618084401</v>
      </c>
    </row>
    <row r="104" spans="4:18" x14ac:dyDescent="0.25">
      <c r="D104">
        <v>700000</v>
      </c>
      <c r="E104" s="4">
        <f t="shared" si="34"/>
        <v>70</v>
      </c>
      <c r="F104" s="4">
        <f t="shared" si="23"/>
        <v>1.8450980400142569</v>
      </c>
      <c r="G104" s="4">
        <f t="shared" si="24"/>
        <v>5.3714644541899765E-4</v>
      </c>
      <c r="H104" s="4">
        <f t="shared" si="25"/>
        <v>3.8911628800995281E-3</v>
      </c>
      <c r="I104" s="4">
        <f t="shared" si="26"/>
        <v>256.99258314635802</v>
      </c>
      <c r="J104" s="3">
        <f t="shared" si="27"/>
        <v>-16.157416853641962</v>
      </c>
      <c r="L104">
        <v>82</v>
      </c>
      <c r="M104">
        <f t="shared" si="28"/>
        <v>355.15</v>
      </c>
      <c r="N104" s="5">
        <f t="shared" si="29"/>
        <v>2.8157116711248768E-3</v>
      </c>
      <c r="O104" s="4">
        <f t="shared" si="30"/>
        <v>-5.3830476355565347E-4</v>
      </c>
      <c r="P104">
        <f t="shared" si="31"/>
        <v>-1.8490768628136696</v>
      </c>
      <c r="Q104">
        <f t="shared" si="32"/>
        <v>1.415543230459485E-2</v>
      </c>
      <c r="R104" s="7">
        <f t="shared" si="33"/>
        <v>141.55432304594851</v>
      </c>
    </row>
    <row r="105" spans="4:18" x14ac:dyDescent="0.25">
      <c r="D105">
        <v>750000</v>
      </c>
      <c r="E105" s="4">
        <f t="shared" si="34"/>
        <v>75</v>
      </c>
      <c r="F105" s="4">
        <f t="shared" si="23"/>
        <v>1.8750612633917001</v>
      </c>
      <c r="G105" s="4">
        <f t="shared" si="24"/>
        <v>5.4586936343280939E-4</v>
      </c>
      <c r="H105" s="4">
        <f t="shared" si="25"/>
        <v>3.8998857981133398E-3</v>
      </c>
      <c r="I105" s="4">
        <f t="shared" si="26"/>
        <v>256.41776497244439</v>
      </c>
      <c r="J105" s="3">
        <f t="shared" si="27"/>
        <v>-16.732235027555589</v>
      </c>
      <c r="L105">
        <v>83</v>
      </c>
      <c r="M105">
        <f t="shared" si="28"/>
        <v>356.15</v>
      </c>
      <c r="N105" s="5">
        <f t="shared" si="29"/>
        <v>2.8078056998455708E-3</v>
      </c>
      <c r="O105" s="4">
        <f t="shared" si="30"/>
        <v>-5.4621073483495947E-4</v>
      </c>
      <c r="P105">
        <f t="shared" si="31"/>
        <v>-1.8762338741580857</v>
      </c>
      <c r="Q105">
        <f t="shared" si="32"/>
        <v>1.3297381409978775E-2</v>
      </c>
      <c r="R105" s="7">
        <f t="shared" si="33"/>
        <v>132.97381409978775</v>
      </c>
    </row>
    <row r="106" spans="4:18" x14ac:dyDescent="0.25">
      <c r="D106">
        <v>800000</v>
      </c>
      <c r="E106" s="4">
        <f t="shared" si="34"/>
        <v>80</v>
      </c>
      <c r="F106" s="4">
        <f t="shared" si="23"/>
        <v>1.9030899869919435</v>
      </c>
      <c r="G106" s="4">
        <f t="shared" si="24"/>
        <v>5.5402910829459784E-4</v>
      </c>
      <c r="H106" s="4">
        <f t="shared" si="25"/>
        <v>3.9080455429751281E-3</v>
      </c>
      <c r="I106" s="4">
        <f t="shared" si="26"/>
        <v>255.88238136004861</v>
      </c>
      <c r="J106" s="3">
        <f t="shared" si="27"/>
        <v>-17.267618639951365</v>
      </c>
      <c r="L106">
        <v>84</v>
      </c>
      <c r="M106">
        <f t="shared" si="28"/>
        <v>357.15</v>
      </c>
      <c r="N106" s="5">
        <f t="shared" si="29"/>
        <v>2.7999440011199778E-3</v>
      </c>
      <c r="O106" s="4">
        <f t="shared" si="30"/>
        <v>-5.5407243356055255E-4</v>
      </c>
      <c r="P106">
        <f t="shared" si="31"/>
        <v>-1.9032388092804979</v>
      </c>
      <c r="Q106">
        <f t="shared" si="32"/>
        <v>1.249571728404472E-2</v>
      </c>
      <c r="R106" s="7">
        <f t="shared" si="33"/>
        <v>124.9571728404472</v>
      </c>
    </row>
    <row r="107" spans="4:18" x14ac:dyDescent="0.25">
      <c r="D107">
        <v>850000</v>
      </c>
      <c r="E107" s="4">
        <f t="shared" si="34"/>
        <v>85</v>
      </c>
      <c r="F107" s="4">
        <f t="shared" si="23"/>
        <v>1.9294189257142926</v>
      </c>
      <c r="G107" s="4">
        <f t="shared" si="24"/>
        <v>5.6169401039717396E-4</v>
      </c>
      <c r="H107" s="4">
        <f t="shared" si="25"/>
        <v>3.9157104450777041E-3</v>
      </c>
      <c r="I107" s="4">
        <f t="shared" si="26"/>
        <v>255.38149820476724</v>
      </c>
      <c r="J107" s="3">
        <f t="shared" si="27"/>
        <v>-17.768501795232737</v>
      </c>
      <c r="L107">
        <v>85</v>
      </c>
      <c r="M107">
        <f t="shared" si="28"/>
        <v>358.15</v>
      </c>
      <c r="N107" s="5">
        <f t="shared" si="29"/>
        <v>2.7921262041044259E-3</v>
      </c>
      <c r="O107" s="4">
        <f t="shared" si="30"/>
        <v>-5.6189023057610444E-4</v>
      </c>
      <c r="P107">
        <f t="shared" si="31"/>
        <v>-1.9300929420289188</v>
      </c>
      <c r="Q107">
        <f t="shared" si="32"/>
        <v>1.1746461456230055E-2</v>
      </c>
      <c r="R107" s="7">
        <f t="shared" si="33"/>
        <v>117.46461456230055</v>
      </c>
    </row>
    <row r="108" spans="4:18" x14ac:dyDescent="0.25">
      <c r="D108">
        <v>900000</v>
      </c>
      <c r="E108" s="4">
        <f t="shared" si="34"/>
        <v>90</v>
      </c>
      <c r="F108" s="4">
        <f t="shared" si="23"/>
        <v>1.954242509439325</v>
      </c>
      <c r="G108" s="4">
        <f t="shared" si="24"/>
        <v>5.6892067232585883E-4</v>
      </c>
      <c r="H108" s="4">
        <f t="shared" si="25"/>
        <v>3.9229371070063895E-3</v>
      </c>
      <c r="I108" s="4">
        <f t="shared" si="26"/>
        <v>254.91104565861991</v>
      </c>
      <c r="J108" s="3">
        <f t="shared" si="27"/>
        <v>-18.238954341380065</v>
      </c>
      <c r="L108">
        <v>86</v>
      </c>
      <c r="M108">
        <f t="shared" si="28"/>
        <v>359.15</v>
      </c>
      <c r="N108" s="5">
        <f t="shared" si="29"/>
        <v>2.78435194208548E-3</v>
      </c>
      <c r="O108" s="4">
        <f t="shared" si="30"/>
        <v>-5.6966449259505036E-4</v>
      </c>
      <c r="P108">
        <f t="shared" si="31"/>
        <v>-1.9567975320639981</v>
      </c>
      <c r="Q108">
        <f t="shared" si="32"/>
        <v>1.1045934609696585E-2</v>
      </c>
      <c r="R108" s="7">
        <f t="shared" si="33"/>
        <v>110.45934609696585</v>
      </c>
    </row>
    <row r="109" spans="4:18" x14ac:dyDescent="0.25">
      <c r="D109">
        <v>950000</v>
      </c>
      <c r="E109" s="4">
        <f t="shared" si="34"/>
        <v>95</v>
      </c>
      <c r="F109" s="4">
        <f t="shared" si="23"/>
        <v>1.9777236052888478</v>
      </c>
      <c r="G109" s="4">
        <f t="shared" si="24"/>
        <v>5.7575650808991202E-4</v>
      </c>
      <c r="H109" s="4">
        <f t="shared" si="25"/>
        <v>3.9297729427704422E-3</v>
      </c>
      <c r="I109" s="4">
        <f t="shared" si="26"/>
        <v>254.46762817167044</v>
      </c>
      <c r="J109" s="3">
        <f t="shared" si="27"/>
        <v>-18.682371828329536</v>
      </c>
      <c r="L109">
        <v>87</v>
      </c>
      <c r="M109">
        <f t="shared" si="28"/>
        <v>360.15</v>
      </c>
      <c r="N109" s="5">
        <f t="shared" si="29"/>
        <v>2.7766208524226017E-3</v>
      </c>
      <c r="O109" s="4">
        <f t="shared" si="30"/>
        <v>-5.7739558225792858E-4</v>
      </c>
      <c r="P109">
        <f t="shared" si="31"/>
        <v>-1.9833538250559848</v>
      </c>
      <c r="Q109">
        <f t="shared" si="32"/>
        <v>1.0390732751125091E-2</v>
      </c>
      <c r="R109" s="7">
        <f t="shared" si="33"/>
        <v>103.90732751125091</v>
      </c>
    </row>
    <row r="110" spans="4:18" x14ac:dyDescent="0.25">
      <c r="D110">
        <v>1000000</v>
      </c>
      <c r="E110" s="4">
        <f t="shared" si="34"/>
        <v>100</v>
      </c>
      <c r="F110" s="4">
        <f t="shared" si="23"/>
        <v>2</v>
      </c>
      <c r="G110" s="4">
        <f t="shared" si="24"/>
        <v>5.8224163027656482E-4</v>
      </c>
      <c r="H110" s="4">
        <f t="shared" si="25"/>
        <v>3.936258064957095E-3</v>
      </c>
      <c r="I110" s="4">
        <f t="shared" si="26"/>
        <v>254.04838389601366</v>
      </c>
      <c r="J110" s="3">
        <f t="shared" si="27"/>
        <v>-19.101616103986316</v>
      </c>
      <c r="L110">
        <v>88</v>
      </c>
      <c r="M110">
        <f t="shared" si="28"/>
        <v>361.15</v>
      </c>
      <c r="N110" s="5">
        <f t="shared" si="29"/>
        <v>2.7689325764917627E-3</v>
      </c>
      <c r="O110" s="4">
        <f t="shared" si="30"/>
        <v>-5.8508385818876758E-4</v>
      </c>
      <c r="P110">
        <f t="shared" si="31"/>
        <v>-2.0097630528784167</v>
      </c>
      <c r="Q110">
        <f t="shared" si="32"/>
        <v>9.7777053817374726E-3</v>
      </c>
      <c r="R110" s="7">
        <f t="shared" si="33"/>
        <v>97.777053817374721</v>
      </c>
    </row>
    <row r="111" spans="4:18" x14ac:dyDescent="0.25">
      <c r="L111">
        <v>89</v>
      </c>
      <c r="M111">
        <f t="shared" si="28"/>
        <v>362.15</v>
      </c>
      <c r="N111" s="5">
        <f t="shared" si="29"/>
        <v>2.7612867596299878E-3</v>
      </c>
      <c r="O111" s="4">
        <f t="shared" si="30"/>
        <v>-5.9272967505054255E-4</v>
      </c>
      <c r="P111">
        <f t="shared" si="31"/>
        <v>-2.0360264337986136</v>
      </c>
      <c r="Q111">
        <f t="shared" si="32"/>
        <v>9.2039354930946726E-3</v>
      </c>
      <c r="R111" s="7">
        <f t="shared" si="33"/>
        <v>92.039354930946729</v>
      </c>
    </row>
    <row r="112" spans="4:18" x14ac:dyDescent="0.25">
      <c r="L112">
        <v>90</v>
      </c>
      <c r="M112">
        <f t="shared" si="28"/>
        <v>363.15</v>
      </c>
      <c r="N112" s="5">
        <f t="shared" si="29"/>
        <v>2.7536830510808208E-3</v>
      </c>
      <c r="O112" s="4">
        <f t="shared" si="30"/>
        <v>-6.0033338359970949E-4</v>
      </c>
      <c r="P112">
        <f t="shared" si="31"/>
        <v>-2.062145172665002</v>
      </c>
      <c r="Q112">
        <f t="shared" si="32"/>
        <v>8.6667212274977937E-3</v>
      </c>
      <c r="R112" s="7">
        <f t="shared" si="33"/>
        <v>86.667212274977942</v>
      </c>
    </row>
    <row r="113" spans="12:18" x14ac:dyDescent="0.25">
      <c r="L113">
        <v>91</v>
      </c>
      <c r="M113">
        <f t="shared" si="28"/>
        <v>364.15</v>
      </c>
      <c r="N113" s="5">
        <f t="shared" si="29"/>
        <v>2.746121103940684E-3</v>
      </c>
      <c r="O113" s="4">
        <f t="shared" si="30"/>
        <v>-6.0789533073984632E-4</v>
      </c>
      <c r="P113">
        <f t="shared" si="31"/>
        <v>-2.0881204610913722</v>
      </c>
      <c r="Q113">
        <f t="shared" si="32"/>
        <v>8.1635590575294889E-3</v>
      </c>
      <c r="R113" s="7">
        <f t="shared" si="33"/>
        <v>81.635590575294884</v>
      </c>
    </row>
    <row r="114" spans="12:18" x14ac:dyDescent="0.25">
      <c r="L114">
        <v>92</v>
      </c>
      <c r="M114">
        <f t="shared" si="28"/>
        <v>365.15</v>
      </c>
      <c r="N114" s="5">
        <f t="shared" si="29"/>
        <v>2.738600575106121E-3</v>
      </c>
      <c r="O114" s="4">
        <f t="shared" si="30"/>
        <v>-6.1541585957440928E-4</v>
      </c>
      <c r="P114">
        <f t="shared" si="31"/>
        <v>-2.1139534776380957</v>
      </c>
      <c r="Q114">
        <f t="shared" si="32"/>
        <v>7.6921283525766167E-3</v>
      </c>
      <c r="R114" s="7">
        <f t="shared" si="33"/>
        <v>76.921283525766171</v>
      </c>
    </row>
    <row r="115" spans="12:18" x14ac:dyDescent="0.25">
      <c r="L115">
        <v>93</v>
      </c>
      <c r="M115">
        <f t="shared" si="28"/>
        <v>366.15</v>
      </c>
      <c r="N115" s="5">
        <f t="shared" si="29"/>
        <v>2.7311211252219036E-3</v>
      </c>
      <c r="O115" s="4">
        <f t="shared" si="30"/>
        <v>-6.2289530945862674E-4</v>
      </c>
      <c r="P115">
        <f t="shared" si="31"/>
        <v>-2.1396453879903827</v>
      </c>
      <c r="Q115">
        <f t="shared" si="32"/>
        <v>7.2502772122065495E-3</v>
      </c>
      <c r="R115" s="7">
        <f t="shared" si="33"/>
        <v>72.502772122065494</v>
      </c>
    </row>
    <row r="116" spans="12:18" x14ac:dyDescent="0.25">
      <c r="L116">
        <v>94</v>
      </c>
      <c r="M116">
        <f t="shared" si="28"/>
        <v>367.15</v>
      </c>
      <c r="N116" s="5">
        <f t="shared" si="29"/>
        <v>2.7236824186299877E-3</v>
      </c>
      <c r="O116" s="4">
        <f t="shared" si="30"/>
        <v>-6.3033401605054259E-4</v>
      </c>
      <c r="P116">
        <f t="shared" si="31"/>
        <v>-2.1651973451336137</v>
      </c>
      <c r="Q116">
        <f t="shared" si="32"/>
        <v>6.8360094571603379E-3</v>
      </c>
      <c r="R116" s="7">
        <f t="shared" si="33"/>
        <v>68.360094571603383</v>
      </c>
    </row>
    <row r="117" spans="12:18" x14ac:dyDescent="0.25">
      <c r="L117">
        <v>95</v>
      </c>
      <c r="M117">
        <f t="shared" si="28"/>
        <v>368.15</v>
      </c>
      <c r="N117" s="5">
        <f t="shared" si="29"/>
        <v>2.7162841233192994E-3</v>
      </c>
      <c r="O117" s="4">
        <f t="shared" si="30"/>
        <v>-6.3773231136123086E-4</v>
      </c>
      <c r="P117">
        <f t="shared" si="31"/>
        <v>-2.1906104895258278</v>
      </c>
      <c r="Q117">
        <f t="shared" si="32"/>
        <v>6.4474726785845897E-3</v>
      </c>
      <c r="R117" s="7">
        <f t="shared" si="33"/>
        <v>64.474726785845903</v>
      </c>
    </row>
    <row r="118" spans="12:18" x14ac:dyDescent="0.25">
      <c r="L118">
        <v>96</v>
      </c>
      <c r="M118">
        <f t="shared" si="28"/>
        <v>369.15</v>
      </c>
      <c r="N118" s="5">
        <f t="shared" si="29"/>
        <v>2.7089259108763375E-3</v>
      </c>
      <c r="O118" s="4">
        <f t="shared" si="30"/>
        <v>-6.450905238041928E-4</v>
      </c>
      <c r="P118">
        <f t="shared" si="31"/>
        <v>-2.2158859492674021</v>
      </c>
      <c r="Q118">
        <f t="shared" si="32"/>
        <v>6.0829472550556979E-3</v>
      </c>
      <c r="R118" s="7">
        <f t="shared" si="33"/>
        <v>60.829472550556979</v>
      </c>
    </row>
    <row r="119" spans="12:18" x14ac:dyDescent="0.25">
      <c r="L119">
        <v>97</v>
      </c>
      <c r="M119">
        <f t="shared" si="28"/>
        <v>370.15</v>
      </c>
      <c r="N119" s="5">
        <f t="shared" si="29"/>
        <v>2.7016074564365799E-3</v>
      </c>
      <c r="O119" s="4">
        <f t="shared" si="30"/>
        <v>-6.5240897824395041E-4</v>
      </c>
      <c r="P119">
        <f t="shared" si="31"/>
        <v>-2.2410248402679698</v>
      </c>
      <c r="Q119">
        <f t="shared" si="32"/>
        <v>5.7408362550430388E-3</v>
      </c>
      <c r="R119" s="7">
        <f t="shared" si="33"/>
        <v>57.40836255043039</v>
      </c>
    </row>
    <row r="120" spans="12:18" x14ac:dyDescent="0.25">
      <c r="L120">
        <v>98</v>
      </c>
      <c r="M120">
        <f t="shared" si="28"/>
        <v>371.15</v>
      </c>
      <c r="N120" s="5">
        <f t="shared" si="29"/>
        <v>2.6943284386366701E-3</v>
      </c>
      <c r="O120" s="4">
        <f t="shared" si="30"/>
        <v>-6.5968799604386019E-4</v>
      </c>
      <c r="P120">
        <f t="shared" si="31"/>
        <v>-2.2660282664106597</v>
      </c>
      <c r="Q120">
        <f t="shared" si="32"/>
        <v>5.4196561497947514E-3</v>
      </c>
      <c r="R120" s="7">
        <f t="shared" si="33"/>
        <v>54.196561497947513</v>
      </c>
    </row>
    <row r="121" spans="12:18" x14ac:dyDescent="0.25">
      <c r="L121">
        <v>99</v>
      </c>
      <c r="M121">
        <f t="shared" si="28"/>
        <v>372.15</v>
      </c>
      <c r="N121" s="5">
        <f t="shared" si="29"/>
        <v>2.6870885395673789E-3</v>
      </c>
      <c r="O121" s="4">
        <f t="shared" si="30"/>
        <v>-6.6692789511315145E-4</v>
      </c>
      <c r="P121">
        <f t="shared" si="31"/>
        <v>-2.2908973197136753</v>
      </c>
      <c r="Q121">
        <f t="shared" si="32"/>
        <v>5.1180282682855814E-3</v>
      </c>
      <c r="R121" s="7">
        <f t="shared" si="33"/>
        <v>51.180282682855811</v>
      </c>
    </row>
    <row r="122" spans="12:18" x14ac:dyDescent="0.25">
      <c r="L122">
        <v>100</v>
      </c>
      <c r="M122">
        <f t="shared" si="28"/>
        <v>373.15</v>
      </c>
      <c r="N122" s="5">
        <f t="shared" si="29"/>
        <v>2.6798874447273215E-3</v>
      </c>
      <c r="O122" s="4">
        <f t="shared" si="30"/>
        <v>-6.7412898995320878E-4</v>
      </c>
      <c r="P122">
        <f t="shared" si="31"/>
        <v>-2.3156330804892722</v>
      </c>
      <c r="Q122">
        <f t="shared" si="32"/>
        <v>4.8346709319043897E-3</v>
      </c>
      <c r="R122" s="7">
        <f t="shared" si="33"/>
        <v>48.346709319043896</v>
      </c>
    </row>
    <row r="123" spans="12:18" x14ac:dyDescent="0.25">
      <c r="L123">
        <v>101</v>
      </c>
      <c r="M123">
        <f t="shared" si="28"/>
        <v>374.15</v>
      </c>
      <c r="N123" s="5">
        <f t="shared" si="29"/>
        <v>2.6727248429774158E-3</v>
      </c>
      <c r="O123" s="4">
        <f t="shared" si="30"/>
        <v>-6.8129159170311456E-4</v>
      </c>
      <c r="P123">
        <f t="shared" si="31"/>
        <v>-2.3402366175001985</v>
      </c>
      <c r="Q123">
        <f t="shared" si="32"/>
        <v>4.5683922120407011E-3</v>
      </c>
      <c r="R123" s="7">
        <f t="shared" si="33"/>
        <v>45.683922120407011</v>
      </c>
    </row>
    <row r="124" spans="12:18" x14ac:dyDescent="0.25">
      <c r="L124">
        <v>102</v>
      </c>
      <c r="M124">
        <f t="shared" si="28"/>
        <v>375.15</v>
      </c>
      <c r="N124" s="5">
        <f t="shared" si="29"/>
        <v>2.6656004264960682E-3</v>
      </c>
      <c r="O124" s="4">
        <f t="shared" si="30"/>
        <v>-6.8841600818446208E-4</v>
      </c>
      <c r="P124">
        <f t="shared" si="31"/>
        <v>-2.3647089881136272</v>
      </c>
      <c r="Q124">
        <f t="shared" si="32"/>
        <v>4.3180832587085081E-3</v>
      </c>
      <c r="R124" s="7">
        <f t="shared" si="33"/>
        <v>43.180832587085078</v>
      </c>
    </row>
    <row r="125" spans="12:18" x14ac:dyDescent="0.25">
      <c r="L125">
        <v>103</v>
      </c>
      <c r="M125">
        <f t="shared" si="28"/>
        <v>376.15</v>
      </c>
      <c r="N125" s="5">
        <f t="shared" si="29"/>
        <v>2.6585138907350794E-3</v>
      </c>
      <c r="O125" s="4">
        <f t="shared" si="30"/>
        <v>-6.9550254394545093E-4</v>
      </c>
      <c r="P125">
        <f t="shared" si="31"/>
        <v>-2.3890512384526241</v>
      </c>
      <c r="Q125">
        <f t="shared" si="32"/>
        <v>4.0827121528683565E-3</v>
      </c>
      <c r="R125" s="7">
        <f t="shared" si="33"/>
        <v>40.827121528683563</v>
      </c>
    </row>
    <row r="126" spans="12:18" x14ac:dyDescent="0.25">
      <c r="L126">
        <v>104</v>
      </c>
      <c r="M126">
        <f t="shared" si="28"/>
        <v>377.15</v>
      </c>
      <c r="N126" s="5">
        <f t="shared" si="29"/>
        <v>2.6514649343762431E-3</v>
      </c>
      <c r="O126" s="4">
        <f t="shared" si="30"/>
        <v>-7.0255150030428719E-4</v>
      </c>
      <c r="P126">
        <f t="shared" si="31"/>
        <v>-2.4132644035452264</v>
      </c>
      <c r="Q126">
        <f t="shared" si="32"/>
        <v>3.861318239219624E-3</v>
      </c>
      <c r="R126" s="7">
        <f t="shared" si="33"/>
        <v>38.613182392196244</v>
      </c>
    </row>
    <row r="127" spans="12:18" x14ac:dyDescent="0.25">
      <c r="L127">
        <v>105</v>
      </c>
      <c r="M127">
        <f t="shared" si="28"/>
        <v>378.15</v>
      </c>
      <c r="N127" s="5">
        <f t="shared" si="29"/>
        <v>2.6444532592886424E-3</v>
      </c>
      <c r="O127" s="4">
        <f t="shared" si="30"/>
        <v>-7.0956317539188794E-4</v>
      </c>
      <c r="P127">
        <f t="shared" si="31"/>
        <v>-2.4373495074711351</v>
      </c>
      <c r="Q127">
        <f t="shared" si="32"/>
        <v>3.6530068999740171E-3</v>
      </c>
      <c r="R127" s="7">
        <f t="shared" si="33"/>
        <v>36.530068999740173</v>
      </c>
    </row>
    <row r="128" spans="12:18" x14ac:dyDescent="0.25">
      <c r="L128">
        <v>106</v>
      </c>
      <c r="M128">
        <f t="shared" si="28"/>
        <v>379.15</v>
      </c>
      <c r="N128" s="5">
        <f t="shared" si="29"/>
        <v>2.6374785704866149E-3</v>
      </c>
      <c r="O128" s="4">
        <f t="shared" si="30"/>
        <v>-7.1653786419391538E-4</v>
      </c>
      <c r="P128">
        <f t="shared" si="31"/>
        <v>-2.4613075635060992</v>
      </c>
      <c r="Q128">
        <f t="shared" si="32"/>
        <v>3.4569447335210841E-3</v>
      </c>
      <c r="R128" s="7">
        <f t="shared" si="33"/>
        <v>34.569447335210839</v>
      </c>
    </row>
    <row r="129" spans="12:18" x14ac:dyDescent="0.25">
      <c r="L129">
        <v>107</v>
      </c>
      <c r="M129">
        <f t="shared" si="28"/>
        <v>380.15</v>
      </c>
      <c r="N129" s="5">
        <f t="shared" si="29"/>
        <v>2.6305405760883864E-3</v>
      </c>
      <c r="O129" s="4">
        <f t="shared" si="30"/>
        <v>-7.234758585921439E-4</v>
      </c>
      <c r="P129">
        <f t="shared" si="31"/>
        <v>-2.4851395742640143</v>
      </c>
      <c r="Q129">
        <f t="shared" si="32"/>
        <v>3.2723551049919741E-3</v>
      </c>
      <c r="R129" s="7">
        <f t="shared" si="33"/>
        <v>32.723551049919742</v>
      </c>
    </row>
    <row r="130" spans="12:18" x14ac:dyDescent="0.25">
      <c r="L130">
        <v>108</v>
      </c>
      <c r="M130">
        <f t="shared" si="28"/>
        <v>381.15</v>
      </c>
      <c r="N130" s="5">
        <f t="shared" si="29"/>
        <v>2.6236389872753511E-3</v>
      </c>
      <c r="O130" s="4">
        <f t="shared" si="30"/>
        <v>-7.3037744740517925E-4</v>
      </c>
      <c r="P130">
        <f t="shared" si="31"/>
        <v>-2.5088465318367907</v>
      </c>
      <c r="Q130">
        <f t="shared" si="32"/>
        <v>3.0985140385448918E-3</v>
      </c>
      <c r="R130" s="7">
        <f t="shared" si="33"/>
        <v>30.985140385448918</v>
      </c>
    </row>
    <row r="131" spans="12:18" x14ac:dyDescent="0.25">
      <c r="L131">
        <v>109</v>
      </c>
      <c r="M131">
        <f t="shared" ref="M131:M152" si="35">L131+273.15</f>
        <v>382.15</v>
      </c>
      <c r="N131" s="5">
        <f t="shared" ref="N131:N152" si="36">1/(M131)</f>
        <v>2.6167735182519953E-3</v>
      </c>
      <c r="O131" s="4">
        <f t="shared" ref="O131:O152" si="37">N131 - (1/($B$2+273.15))</f>
        <v>-7.3724291642853499E-4</v>
      </c>
      <c r="P131">
        <f t="shared" ref="P131:P152" si="38">O131*$B$3</f>
        <v>-2.5324294179320175</v>
      </c>
      <c r="Q131">
        <f t="shared" ref="Q131:Q152" si="39">POWER(10, P131)</f>
        <v>2.9347464237621697E-3</v>
      </c>
      <c r="R131" s="7">
        <f t="shared" ref="R131:R152" si="40">Q131*$B$1</f>
        <v>29.347464237621697</v>
      </c>
    </row>
    <row r="132" spans="12:18" x14ac:dyDescent="0.25">
      <c r="L132">
        <v>110</v>
      </c>
      <c r="M132">
        <f t="shared" si="35"/>
        <v>383.15</v>
      </c>
      <c r="N132" s="5">
        <f t="shared" si="36"/>
        <v>2.6099438862064468E-3</v>
      </c>
      <c r="O132" s="4">
        <f t="shared" si="37"/>
        <v>-7.4407254847408356E-4</v>
      </c>
      <c r="P132">
        <f t="shared" si="38"/>
        <v>-2.5558892040084769</v>
      </c>
      <c r="Q132">
        <f t="shared" si="39"/>
        <v>2.7804225108868518E-3</v>
      </c>
      <c r="R132" s="7">
        <f t="shared" si="40"/>
        <v>27.804225108868518</v>
      </c>
    </row>
    <row r="133" spans="12:18" x14ac:dyDescent="0.25">
      <c r="L133">
        <v>111</v>
      </c>
      <c r="M133">
        <f t="shared" si="35"/>
        <v>384.15</v>
      </c>
      <c r="N133" s="5">
        <f t="shared" si="36"/>
        <v>2.6031498112716388E-3</v>
      </c>
      <c r="O133" s="4">
        <f t="shared" si="37"/>
        <v>-7.5086662340889156E-4</v>
      </c>
      <c r="P133">
        <f t="shared" si="38"/>
        <v>-2.5792268514095427</v>
      </c>
      <c r="Q133">
        <f t="shared" si="39"/>
        <v>2.6349546717581913E-3</v>
      </c>
      <c r="R133" s="7">
        <f t="shared" si="40"/>
        <v>26.349546717581912</v>
      </c>
    </row>
    <row r="134" spans="12:18" x14ac:dyDescent="0.25">
      <c r="L134">
        <v>112</v>
      </c>
      <c r="M134">
        <f t="shared" si="35"/>
        <v>385.15</v>
      </c>
      <c r="N134" s="5">
        <f t="shared" si="36"/>
        <v>2.5963910164870829E-3</v>
      </c>
      <c r="O134" s="4">
        <f t="shared" si="37"/>
        <v>-7.5762541819344737E-4</v>
      </c>
      <c r="P134">
        <f t="shared" si="38"/>
        <v>-2.6024433114944916</v>
      </c>
      <c r="Q134">
        <f t="shared" si="39"/>
        <v>2.4977944052490195E-3</v>
      </c>
      <c r="R134" s="7">
        <f t="shared" si="40"/>
        <v>24.977944052490194</v>
      </c>
    </row>
    <row r="135" spans="12:18" x14ac:dyDescent="0.25">
      <c r="L135">
        <v>113</v>
      </c>
      <c r="M135">
        <f t="shared" si="35"/>
        <v>386.15</v>
      </c>
      <c r="N135" s="5">
        <f t="shared" si="36"/>
        <v>2.589667227761233E-3</v>
      </c>
      <c r="O135" s="4">
        <f t="shared" si="37"/>
        <v>-7.6434920691929734E-4</v>
      </c>
      <c r="P135">
        <f t="shared" si="38"/>
        <v>-2.6255395257677865</v>
      </c>
      <c r="Q135">
        <f t="shared" si="39"/>
        <v>2.3684295677806385E-3</v>
      </c>
      <c r="R135" s="7">
        <f t="shared" si="40"/>
        <v>23.684295677806386</v>
      </c>
    </row>
    <row r="136" spans="12:18" x14ac:dyDescent="0.25">
      <c r="L136">
        <v>114</v>
      </c>
      <c r="M136">
        <f t="shared" si="35"/>
        <v>387.15</v>
      </c>
      <c r="N136" s="5">
        <f t="shared" si="36"/>
        <v>2.5829781738344313E-3</v>
      </c>
      <c r="O136" s="4">
        <f t="shared" si="37"/>
        <v>-7.7103826084609899E-4</v>
      </c>
      <c r="P136">
        <f t="shared" si="38"/>
        <v>-2.6485164260063501</v>
      </c>
      <c r="Q136">
        <f t="shared" si="39"/>
        <v>2.2463818111091759E-3</v>
      </c>
      <c r="R136" s="7">
        <f t="shared" si="40"/>
        <v>22.463818111091758</v>
      </c>
    </row>
    <row r="137" spans="12:18" x14ac:dyDescent="0.25">
      <c r="L137">
        <v>115</v>
      </c>
      <c r="M137">
        <f t="shared" si="35"/>
        <v>388.15</v>
      </c>
      <c r="N137" s="5">
        <f t="shared" si="36"/>
        <v>2.5763235862424324E-3</v>
      </c>
      <c r="O137" s="4">
        <f t="shared" si="37"/>
        <v>-7.7769284843809796E-4</v>
      </c>
      <c r="P137">
        <f t="shared" si="38"/>
        <v>-2.6713749343848665</v>
      </c>
      <c r="Q137">
        <f t="shared" si="39"/>
        <v>2.1312042110543093E-3</v>
      </c>
      <c r="R137" s="7">
        <f t="shared" si="40"/>
        <v>21.312042110543093</v>
      </c>
    </row>
    <row r="138" spans="12:18" x14ac:dyDescent="0.25">
      <c r="L138">
        <v>116</v>
      </c>
      <c r="M138">
        <f t="shared" si="35"/>
        <v>389.15</v>
      </c>
      <c r="N138" s="5">
        <f t="shared" si="36"/>
        <v>2.5697031992804832E-3</v>
      </c>
      <c r="O138" s="4">
        <f t="shared" si="37"/>
        <v>-7.8431323540004714E-4</v>
      </c>
      <c r="P138">
        <f t="shared" si="38"/>
        <v>-2.6941159635991618</v>
      </c>
      <c r="Q138">
        <f t="shared" si="39"/>
        <v>2.0224790721902371E-3</v>
      </c>
      <c r="R138" s="7">
        <f t="shared" si="40"/>
        <v>20.224790721902369</v>
      </c>
    </row>
    <row r="139" spans="12:18" x14ac:dyDescent="0.25">
      <c r="L139">
        <v>117</v>
      </c>
      <c r="M139">
        <f t="shared" si="35"/>
        <v>390.15</v>
      </c>
      <c r="N139" s="5">
        <f t="shared" si="36"/>
        <v>2.5631167499679613E-3</v>
      </c>
      <c r="O139" s="4">
        <f t="shared" si="37"/>
        <v>-7.9089968471256905E-4</v>
      </c>
      <c r="P139">
        <f t="shared" si="38"/>
        <v>-2.7167404169876748</v>
      </c>
      <c r="Q139">
        <f t="shared" si="39"/>
        <v>1.9198158947515418E-3</v>
      </c>
      <c r="R139" s="7">
        <f t="shared" si="40"/>
        <v>19.198158947515417</v>
      </c>
    </row>
    <row r="140" spans="12:18" x14ac:dyDescent="0.25">
      <c r="L140">
        <v>118</v>
      </c>
      <c r="M140">
        <f t="shared" si="35"/>
        <v>391.15</v>
      </c>
      <c r="N140" s="5">
        <f t="shared" si="36"/>
        <v>2.5565639780135499E-3</v>
      </c>
      <c r="O140" s="4">
        <f t="shared" si="37"/>
        <v>-7.9745245666698042E-4</v>
      </c>
      <c r="P140">
        <f t="shared" si="38"/>
        <v>-2.7392491886510779</v>
      </c>
      <c r="Q140">
        <f t="shared" si="39"/>
        <v>1.8228494911328541E-3</v>
      </c>
      <c r="R140" s="7">
        <f t="shared" si="40"/>
        <v>18.228494911328539</v>
      </c>
    </row>
    <row r="141" spans="12:18" x14ac:dyDescent="0.25">
      <c r="L141">
        <v>119</v>
      </c>
      <c r="M141">
        <f t="shared" si="35"/>
        <v>392.15</v>
      </c>
      <c r="N141" s="5">
        <f t="shared" si="36"/>
        <v>2.5500446257809514E-3</v>
      </c>
      <c r="O141" s="4">
        <f t="shared" si="37"/>
        <v>-8.0397180889957894E-4</v>
      </c>
      <c r="P141">
        <f t="shared" si="38"/>
        <v>-2.7616431635700538</v>
      </c>
      <c r="Q141">
        <f t="shared" si="39"/>
        <v>1.7312382403915311E-3</v>
      </c>
      <c r="R141" s="7">
        <f t="shared" si="40"/>
        <v>17.312382403915311</v>
      </c>
    </row>
    <row r="142" spans="12:18" x14ac:dyDescent="0.25">
      <c r="L142">
        <v>120</v>
      </c>
      <c r="M142">
        <f t="shared" si="35"/>
        <v>393.15</v>
      </c>
      <c r="N142" s="5">
        <f t="shared" si="36"/>
        <v>2.5435584382551188E-3</v>
      </c>
      <c r="O142" s="4">
        <f t="shared" si="37"/>
        <v>-8.1045799642541147E-4</v>
      </c>
      <c r="P142">
        <f t="shared" si="38"/>
        <v>-2.7839232177212883</v>
      </c>
      <c r="Q142">
        <f t="shared" si="39"/>
        <v>1.6446624701044142E-3</v>
      </c>
      <c r="R142" s="7">
        <f t="shared" si="40"/>
        <v>16.446624701044144</v>
      </c>
    </row>
    <row r="143" spans="12:18" x14ac:dyDescent="0.25">
      <c r="L143">
        <v>121</v>
      </c>
      <c r="M143">
        <f t="shared" si="35"/>
        <v>394.15</v>
      </c>
      <c r="N143" s="5">
        <f t="shared" si="36"/>
        <v>2.5371051630090069E-3</v>
      </c>
      <c r="O143" s="4">
        <f t="shared" si="37"/>
        <v>-8.1691127167152341E-4</v>
      </c>
      <c r="P143">
        <f t="shared" si="38"/>
        <v>-2.8060902181916831</v>
      </c>
      <c r="Q143">
        <f t="shared" si="39"/>
        <v>1.5628229557920724E-3</v>
      </c>
      <c r="R143" s="7">
        <f t="shared" si="40"/>
        <v>15.628229557920724</v>
      </c>
    </row>
    <row r="144" spans="12:18" x14ac:dyDescent="0.25">
      <c r="L144">
        <v>122</v>
      </c>
      <c r="M144">
        <f t="shared" si="35"/>
        <v>395.15</v>
      </c>
      <c r="N144" s="5">
        <f t="shared" si="36"/>
        <v>2.5306845501708213E-3</v>
      </c>
      <c r="O144" s="4">
        <f t="shared" si="37"/>
        <v>-8.2333188450970903E-4</v>
      </c>
      <c r="P144">
        <f t="shared" si="38"/>
        <v>-2.8281450232908507</v>
      </c>
      <c r="Q144">
        <f t="shared" si="39"/>
        <v>1.48543952891275E-3</v>
      </c>
      <c r="R144" s="7">
        <f t="shared" si="40"/>
        <v>14.854395289127501</v>
      </c>
    </row>
    <row r="145" spans="12:18" x14ac:dyDescent="0.25">
      <c r="L145">
        <v>123</v>
      </c>
      <c r="M145">
        <f t="shared" si="35"/>
        <v>396.15</v>
      </c>
      <c r="N145" s="5">
        <f t="shared" si="36"/>
        <v>2.5242963523917708E-3</v>
      </c>
      <c r="O145" s="4">
        <f t="shared" si="37"/>
        <v>-8.2972008228875951E-4</v>
      </c>
      <c r="P145">
        <f t="shared" si="38"/>
        <v>-2.8500884826618891</v>
      </c>
      <c r="Q145">
        <f t="shared" si="39"/>
        <v>1.4122497851510592E-3</v>
      </c>
      <c r="R145" s="7">
        <f t="shared" si="40"/>
        <v>14.122497851510591</v>
      </c>
    </row>
    <row r="146" spans="12:18" x14ac:dyDescent="0.25">
      <c r="L146">
        <v>124</v>
      </c>
      <c r="M146">
        <f t="shared" si="35"/>
        <v>397.15</v>
      </c>
      <c r="N146" s="5">
        <f t="shared" si="36"/>
        <v>2.517940324814302E-3</v>
      </c>
      <c r="O146" s="4">
        <f t="shared" si="37"/>
        <v>-8.3607610986622836E-4</v>
      </c>
      <c r="P146">
        <f t="shared" si="38"/>
        <v>-2.8719214373904944</v>
      </c>
      <c r="Q146">
        <f t="shared" si="39"/>
        <v>1.3430078853880888E-3</v>
      </c>
      <c r="R146" s="7">
        <f t="shared" si="40"/>
        <v>13.430078853880888</v>
      </c>
    </row>
    <row r="147" spans="12:18" x14ac:dyDescent="0.25">
      <c r="L147">
        <v>125</v>
      </c>
      <c r="M147">
        <f t="shared" si="35"/>
        <v>398.15</v>
      </c>
      <c r="N147" s="5">
        <f t="shared" si="36"/>
        <v>2.511616225040814E-3</v>
      </c>
      <c r="O147" s="4">
        <f t="shared" si="37"/>
        <v>-8.4240020963971627E-4</v>
      </c>
      <c r="P147">
        <f t="shared" si="38"/>
        <v>-2.8936447201124254</v>
      </c>
      <c r="Q147">
        <f t="shared" si="39"/>
        <v>1.2774834423462745E-3</v>
      </c>
      <c r="R147" s="7">
        <f t="shared" si="40"/>
        <v>12.774834423462744</v>
      </c>
    </row>
    <row r="148" spans="12:18" x14ac:dyDescent="0.25">
      <c r="L148">
        <v>126</v>
      </c>
      <c r="M148">
        <f t="shared" si="35"/>
        <v>399.15</v>
      </c>
      <c r="N148" s="5">
        <f t="shared" si="36"/>
        <v>2.5053238131028436E-3</v>
      </c>
      <c r="O148" s="4">
        <f t="shared" si="37"/>
        <v>-8.4869262157768674E-4</v>
      </c>
      <c r="P148">
        <f t="shared" si="38"/>
        <v>-2.9152591551193541</v>
      </c>
      <c r="Q148">
        <f t="shared" si="39"/>
        <v>1.2154604864582394E-3</v>
      </c>
      <c r="R148" s="7">
        <f t="shared" si="40"/>
        <v>12.154604864582394</v>
      </c>
    </row>
    <row r="149" spans="12:18" x14ac:dyDescent="0.25">
      <c r="L149">
        <v>127</v>
      </c>
      <c r="M149">
        <f t="shared" si="35"/>
        <v>400.15</v>
      </c>
      <c r="N149" s="5">
        <f t="shared" si="36"/>
        <v>2.4990628514307135E-3</v>
      </c>
      <c r="O149" s="4">
        <f t="shared" si="37"/>
        <v>-8.5495358324981681E-4</v>
      </c>
      <c r="P149">
        <f t="shared" si="38"/>
        <v>-2.9367655584631209</v>
      </c>
      <c r="Q149">
        <f t="shared" si="39"/>
        <v>1.1567365050186959E-3</v>
      </c>
      <c r="R149" s="7">
        <f t="shared" si="40"/>
        <v>11.567365050186959</v>
      </c>
    </row>
    <row r="150" spans="12:18" x14ac:dyDescent="0.25">
      <c r="L150">
        <v>128</v>
      </c>
      <c r="M150">
        <f t="shared" si="35"/>
        <v>401.15</v>
      </c>
      <c r="N150" s="5">
        <f t="shared" si="36"/>
        <v>2.4928331048236323E-3</v>
      </c>
      <c r="O150" s="4">
        <f t="shared" si="37"/>
        <v>-8.6118332985689805E-4</v>
      </c>
      <c r="P150">
        <f t="shared" si="38"/>
        <v>-2.9581647380584446</v>
      </c>
      <c r="Q150">
        <f t="shared" si="39"/>
        <v>1.1011215491460592E-3</v>
      </c>
      <c r="R150" s="7">
        <f t="shared" si="40"/>
        <v>11.011215491460591</v>
      </c>
    </row>
    <row r="151" spans="12:18" x14ac:dyDescent="0.25">
      <c r="L151">
        <v>129</v>
      </c>
      <c r="M151">
        <f t="shared" si="35"/>
        <v>402.15</v>
      </c>
      <c r="N151" s="5">
        <f t="shared" si="36"/>
        <v>2.4866343404202412E-3</v>
      </c>
      <c r="O151" s="4">
        <f t="shared" si="37"/>
        <v>-8.6738209426028912E-4</v>
      </c>
      <c r="P151">
        <f t="shared" si="38"/>
        <v>-2.9794574937840932</v>
      </c>
      <c r="Q151">
        <f t="shared" si="39"/>
        <v>1.0484374035097006E-3</v>
      </c>
      <c r="R151" s="7">
        <f t="shared" si="40"/>
        <v>10.484374035097007</v>
      </c>
    </row>
    <row r="152" spans="12:18" x14ac:dyDescent="0.25">
      <c r="L152">
        <v>130</v>
      </c>
      <c r="M152">
        <f t="shared" si="35"/>
        <v>403.15</v>
      </c>
      <c r="N152" s="5">
        <f t="shared" si="36"/>
        <v>2.4804663276696021E-3</v>
      </c>
      <c r="O152" s="4">
        <f t="shared" si="37"/>
        <v>-8.7355010701092818E-4</v>
      </c>
      <c r="P152">
        <f t="shared" si="38"/>
        <v>-3.0006446175825383</v>
      </c>
      <c r="Q152">
        <f t="shared" si="39"/>
        <v>9.9851681417266599E-4</v>
      </c>
      <c r="R152" s="7">
        <f t="shared" si="40"/>
        <v>9.9851681417266605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2"/>
  <sheetViews>
    <sheetView tabSelected="1" topLeftCell="F1" workbookViewId="0">
      <selection activeCell="V47" sqref="V47"/>
    </sheetView>
  </sheetViews>
  <sheetFormatPr baseColWidth="10" defaultRowHeight="15" x14ac:dyDescent="0.25"/>
  <cols>
    <col min="1" max="1" width="26" bestFit="1" customWidth="1"/>
    <col min="2" max="2" width="9.42578125" customWidth="1"/>
    <col min="3" max="3" width="7.5703125" customWidth="1"/>
    <col min="4" max="4" width="8" bestFit="1" customWidth="1"/>
    <col min="5" max="5" width="8" style="9" bestFit="1" customWidth="1"/>
    <col min="6" max="6" width="14.42578125" style="7" bestFit="1" customWidth="1"/>
    <col min="12" max="12" width="12.5703125" bestFit="1" customWidth="1"/>
    <col min="13" max="13" width="7.140625" customWidth="1"/>
    <col min="14" max="14" width="12.5703125" bestFit="1" customWidth="1"/>
    <col min="20" max="20" width="14.42578125" bestFit="1" customWidth="1"/>
    <col min="22" max="22" width="8" style="7" bestFit="1" customWidth="1"/>
  </cols>
  <sheetData>
    <row r="1" spans="1:22" x14ac:dyDescent="0.25">
      <c r="A1" s="1" t="s">
        <v>0</v>
      </c>
      <c r="B1">
        <v>10000</v>
      </c>
      <c r="D1" s="1" t="s">
        <v>7</v>
      </c>
      <c r="E1" s="8" t="s">
        <v>8</v>
      </c>
      <c r="F1" s="6" t="s">
        <v>3</v>
      </c>
      <c r="L1" s="1" t="s">
        <v>4</v>
      </c>
      <c r="N1" s="1" t="s">
        <v>4</v>
      </c>
      <c r="T1" s="6" t="s">
        <v>3</v>
      </c>
      <c r="U1" s="1" t="s">
        <v>8</v>
      </c>
      <c r="V1" s="1" t="s">
        <v>7</v>
      </c>
    </row>
    <row r="2" spans="1:22" x14ac:dyDescent="0.25">
      <c r="A2" s="1" t="s">
        <v>1</v>
      </c>
      <c r="B2">
        <v>25</v>
      </c>
      <c r="D2">
        <v>1</v>
      </c>
      <c r="E2" s="9">
        <f>($B$5/D2)-1</f>
        <v>1022</v>
      </c>
      <c r="F2" s="7">
        <f>$B$4/E2</f>
        <v>9.7847358121330732</v>
      </c>
      <c r="G2" s="4">
        <f t="shared" ref="G2" si="0">F2/$B$1</f>
        <v>9.784735812133074E-4</v>
      </c>
      <c r="H2" s="4">
        <f t="shared" ref="H2" si="1">LOG(G2)</f>
        <v>-3.0094508957986941</v>
      </c>
      <c r="I2" s="4">
        <f t="shared" ref="I2" si="2">H2/$B$3</f>
        <v>-8.7611379790354996E-4</v>
      </c>
      <c r="J2" s="4">
        <f t="shared" ref="J2" si="3">I2+(1/($B$2 +273.15))</f>
        <v>2.4779026367769802E-3</v>
      </c>
      <c r="K2" s="4">
        <f t="shared" ref="K2" si="4">1/J2</f>
        <v>403.56710758446297</v>
      </c>
      <c r="L2" s="3">
        <f t="shared" ref="L2" si="5">K2-273.15</f>
        <v>130.417107584463</v>
      </c>
      <c r="N2">
        <v>-20</v>
      </c>
      <c r="O2">
        <f>N2+273.15</f>
        <v>253.14999999999998</v>
      </c>
      <c r="P2" s="5">
        <f>1/(O2)</f>
        <v>3.9502271380604387E-3</v>
      </c>
      <c r="Q2" s="4">
        <f>P2 - (1/($B$2+273.15))</f>
        <v>5.9621070337990837E-4</v>
      </c>
      <c r="R2">
        <f>Q2*$B$3</f>
        <v>2.0479837661099851</v>
      </c>
      <c r="S2">
        <f>POWER(10, R2)</f>
        <v>111.68215003096226</v>
      </c>
      <c r="T2" s="7">
        <f>S2*$B$1</f>
        <v>1116821.5003096226</v>
      </c>
      <c r="U2">
        <f t="shared" ref="U2:U45" si="6">($B$4/T2)+1</f>
        <v>1.0089539823483231</v>
      </c>
      <c r="V2" s="7">
        <f>$B$5/U2</f>
        <v>1013.9213659863703</v>
      </c>
    </row>
    <row r="3" spans="1:22" x14ac:dyDescent="0.25">
      <c r="A3" s="1" t="s">
        <v>2</v>
      </c>
      <c r="B3">
        <v>3435</v>
      </c>
      <c r="D3">
        <v>2</v>
      </c>
      <c r="E3" s="9">
        <f t="shared" ref="E3:E66" si="7">($B$5/D3)-1</f>
        <v>510.5</v>
      </c>
      <c r="F3" s="7">
        <f t="shared" ref="F2:F65" si="8">$B$4/E3</f>
        <v>19.588638589618022</v>
      </c>
      <c r="G3" s="4">
        <f t="shared" ref="G3:G66" si="9">F3/$B$1</f>
        <v>1.9588638589618022E-3</v>
      </c>
      <c r="H3" s="4">
        <f t="shared" ref="H3:H66" si="10">LOG(G3)</f>
        <v>-2.7079957464229292</v>
      </c>
      <c r="I3" s="4">
        <f t="shared" ref="I3:I66" si="11">H3/$B$3</f>
        <v>-7.8835392908964462E-4</v>
      </c>
      <c r="J3" s="4">
        <f t="shared" ref="J3:J66" si="12">I3+(1/($B$2 +273.15))</f>
        <v>2.5656625055908858E-3</v>
      </c>
      <c r="K3" s="4">
        <f t="shared" ref="K3:K66" si="13">1/J3</f>
        <v>389.76287715975121</v>
      </c>
      <c r="L3" s="3">
        <f t="shared" ref="L3:L66" si="14">K3-273.15</f>
        <v>116.61287715975124</v>
      </c>
      <c r="N3">
        <v>-19</v>
      </c>
      <c r="O3">
        <f t="shared" ref="O3:O66" si="15">N3+273.15</f>
        <v>254.14999999999998</v>
      </c>
      <c r="P3" s="5">
        <f t="shared" ref="P3:P66" si="16">1/(O3)</f>
        <v>3.9346842415896128E-3</v>
      </c>
      <c r="Q3" s="4">
        <f t="shared" ref="Q3:Q66" si="17">P3 - (1/($B$2+273.15))</f>
        <v>5.8066780690908251E-4</v>
      </c>
      <c r="R3">
        <f t="shared" ref="R3:R66" si="18">Q3*$B$3</f>
        <v>1.9945939167326985</v>
      </c>
      <c r="S3">
        <f t="shared" ref="S3:S66" si="19">POWER(10, R3)</f>
        <v>98.762918872054357</v>
      </c>
      <c r="T3" s="7">
        <f t="shared" ref="T3:T66" si="20">S3*$B$1</f>
        <v>987629.18872054352</v>
      </c>
      <c r="U3">
        <f t="shared" si="6"/>
        <v>1.0101252576515634</v>
      </c>
      <c r="V3" s="7">
        <f t="shared" ref="V3:V66" si="21">$B$5/U3</f>
        <v>1012.7456889637322</v>
      </c>
    </row>
    <row r="4" spans="1:22" x14ac:dyDescent="0.25">
      <c r="A4" s="1" t="s">
        <v>5</v>
      </c>
      <c r="B4">
        <v>10000</v>
      </c>
      <c r="D4">
        <v>3</v>
      </c>
      <c r="E4" s="9">
        <f t="shared" si="7"/>
        <v>340</v>
      </c>
      <c r="F4" s="7">
        <f t="shared" si="8"/>
        <v>29.411764705882351</v>
      </c>
      <c r="G4" s="4">
        <f t="shared" si="9"/>
        <v>2.9411764705882353E-3</v>
      </c>
      <c r="H4" s="4">
        <f t="shared" si="10"/>
        <v>-2.5314789170422549</v>
      </c>
      <c r="I4" s="4">
        <f t="shared" si="11"/>
        <v>-7.3696620583471757E-4</v>
      </c>
      <c r="J4" s="4">
        <f t="shared" si="12"/>
        <v>2.6170502288458126E-3</v>
      </c>
      <c r="K4" s="4">
        <f t="shared" si="13"/>
        <v>382.10959383879538</v>
      </c>
      <c r="L4" s="3">
        <f t="shared" si="14"/>
        <v>108.9595938387954</v>
      </c>
      <c r="N4">
        <v>-18</v>
      </c>
      <c r="O4">
        <f t="shared" si="15"/>
        <v>255.14999999999998</v>
      </c>
      <c r="P4" s="5">
        <f t="shared" si="16"/>
        <v>3.9192631785224382E-3</v>
      </c>
      <c r="Q4" s="4">
        <f t="shared" si="17"/>
        <v>5.6524674384190792E-4</v>
      </c>
      <c r="R4">
        <f t="shared" si="18"/>
        <v>1.9416225650969536</v>
      </c>
      <c r="S4">
        <f t="shared" si="19"/>
        <v>87.422367818321632</v>
      </c>
      <c r="T4" s="7">
        <f t="shared" si="20"/>
        <v>874223.67818321637</v>
      </c>
      <c r="U4">
        <f t="shared" si="6"/>
        <v>1.0114387201462922</v>
      </c>
      <c r="V4" s="7">
        <f t="shared" si="21"/>
        <v>1011.4305292287363</v>
      </c>
    </row>
    <row r="5" spans="1:22" x14ac:dyDescent="0.25">
      <c r="A5" s="1" t="s">
        <v>6</v>
      </c>
      <c r="B5">
        <v>1023</v>
      </c>
      <c r="D5">
        <v>4</v>
      </c>
      <c r="E5" s="9">
        <f t="shared" si="7"/>
        <v>254.75</v>
      </c>
      <c r="F5" s="7">
        <f t="shared" si="8"/>
        <v>39.254170755642789</v>
      </c>
      <c r="G5" s="4">
        <f t="shared" si="9"/>
        <v>3.9254170755642793E-3</v>
      </c>
      <c r="H5" s="4">
        <f t="shared" si="10"/>
        <v>-2.4061141926784639</v>
      </c>
      <c r="I5" s="4">
        <f t="shared" si="11"/>
        <v>-7.0046992508834469E-4</v>
      </c>
      <c r="J5" s="4">
        <f t="shared" si="12"/>
        <v>2.6535465095921858E-3</v>
      </c>
      <c r="K5" s="4">
        <f t="shared" si="13"/>
        <v>376.85414458919223</v>
      </c>
      <c r="L5" s="3">
        <f t="shared" si="14"/>
        <v>103.70414458919225</v>
      </c>
      <c r="N5">
        <v>-17</v>
      </c>
      <c r="O5">
        <f t="shared" si="15"/>
        <v>256.14999999999998</v>
      </c>
      <c r="P5" s="5">
        <f t="shared" si="16"/>
        <v>3.9039625219597896E-3</v>
      </c>
      <c r="Q5" s="4">
        <f t="shared" si="17"/>
        <v>5.4994608727925928E-4</v>
      </c>
      <c r="R5">
        <f t="shared" si="18"/>
        <v>1.8890648098042557</v>
      </c>
      <c r="S5">
        <f t="shared" si="19"/>
        <v>77.457737942956925</v>
      </c>
      <c r="T5" s="7">
        <f t="shared" si="20"/>
        <v>774577.37942956924</v>
      </c>
      <c r="U5">
        <f t="shared" si="6"/>
        <v>1.0129102659922298</v>
      </c>
      <c r="V5" s="7">
        <f t="shared" si="21"/>
        <v>1009.9611331294846</v>
      </c>
    </row>
    <row r="6" spans="1:22" x14ac:dyDescent="0.25">
      <c r="D6">
        <v>5</v>
      </c>
      <c r="E6" s="9">
        <f t="shared" si="7"/>
        <v>203.6</v>
      </c>
      <c r="F6" s="7">
        <f t="shared" si="8"/>
        <v>49.115913555992144</v>
      </c>
      <c r="G6" s="4">
        <f t="shared" si="9"/>
        <v>4.911591355599214E-3</v>
      </c>
      <c r="H6" s="4">
        <f t="shared" si="10"/>
        <v>-2.3087777736647213</v>
      </c>
      <c r="I6" s="4">
        <f t="shared" si="11"/>
        <v>-6.7213326744242248E-4</v>
      </c>
      <c r="J6" s="4">
        <f t="shared" si="12"/>
        <v>2.6818831672381078E-3</v>
      </c>
      <c r="K6" s="4">
        <f t="shared" si="13"/>
        <v>372.87232054550429</v>
      </c>
      <c r="L6" s="3">
        <f t="shared" si="14"/>
        <v>99.722320545504317</v>
      </c>
      <c r="N6">
        <v>-16</v>
      </c>
      <c r="O6">
        <f t="shared" si="15"/>
        <v>257.14999999999998</v>
      </c>
      <c r="P6" s="5">
        <f t="shared" si="16"/>
        <v>3.8887808671981337E-3</v>
      </c>
      <c r="Q6" s="4">
        <f t="shared" si="17"/>
        <v>5.347644325176034E-4</v>
      </c>
      <c r="R6">
        <f t="shared" si="18"/>
        <v>1.8369158256979676</v>
      </c>
      <c r="S6">
        <f t="shared" si="19"/>
        <v>68.693528634878888</v>
      </c>
      <c r="T6" s="7">
        <f t="shared" si="20"/>
        <v>686935.28634878888</v>
      </c>
      <c r="U6">
        <f t="shared" si="6"/>
        <v>1.0145574120280707</v>
      </c>
      <c r="V6" s="7">
        <f t="shared" si="21"/>
        <v>1008.3214492071502</v>
      </c>
    </row>
    <row r="7" spans="1:22" x14ac:dyDescent="0.25">
      <c r="D7">
        <v>6</v>
      </c>
      <c r="E7" s="9">
        <f t="shared" si="7"/>
        <v>169.5</v>
      </c>
      <c r="F7" s="7">
        <f t="shared" si="8"/>
        <v>58.997050147492622</v>
      </c>
      <c r="G7" s="4">
        <f t="shared" si="9"/>
        <v>5.8997050147492625E-3</v>
      </c>
      <c r="H7" s="4">
        <f t="shared" si="10"/>
        <v>-2.2291697025391009</v>
      </c>
      <c r="I7" s="4">
        <f t="shared" si="11"/>
        <v>-6.4895770088474556E-4</v>
      </c>
      <c r="J7" s="4">
        <f t="shared" si="12"/>
        <v>2.7050587337957848E-3</v>
      </c>
      <c r="K7" s="4">
        <f t="shared" si="13"/>
        <v>369.67774026731865</v>
      </c>
      <c r="L7" s="3">
        <f t="shared" si="14"/>
        <v>96.527740267318677</v>
      </c>
      <c r="N7">
        <v>-15</v>
      </c>
      <c r="O7">
        <f t="shared" si="15"/>
        <v>258.14999999999998</v>
      </c>
      <c r="P7" s="5">
        <f t="shared" si="16"/>
        <v>3.8737168312996321E-3</v>
      </c>
      <c r="Q7" s="4">
        <f t="shared" si="17"/>
        <v>5.1970039661910182E-4</v>
      </c>
      <c r="R7">
        <f t="shared" si="18"/>
        <v>1.7851708623866147</v>
      </c>
      <c r="S7">
        <f t="shared" si="19"/>
        <v>60.977675158562413</v>
      </c>
      <c r="T7" s="7">
        <f t="shared" si="20"/>
        <v>609776.75158562418</v>
      </c>
      <c r="U7">
        <f t="shared" si="6"/>
        <v>1.016399444508169</v>
      </c>
      <c r="V7" s="7">
        <f t="shared" si="21"/>
        <v>1006.4940565714545</v>
      </c>
    </row>
    <row r="8" spans="1:22" x14ac:dyDescent="0.25">
      <c r="D8">
        <v>7</v>
      </c>
      <c r="E8" s="9">
        <f t="shared" si="7"/>
        <v>145.14285714285714</v>
      </c>
      <c r="F8" s="7">
        <f t="shared" si="8"/>
        <v>68.897637795275585</v>
      </c>
      <c r="G8" s="4">
        <f t="shared" si="9"/>
        <v>6.889763779527559E-3</v>
      </c>
      <c r="H8" s="4">
        <f t="shared" si="10"/>
        <v>-2.1617956679336436</v>
      </c>
      <c r="I8" s="4">
        <f t="shared" si="11"/>
        <v>-6.2934371701124994E-4</v>
      </c>
      <c r="J8" s="4">
        <f t="shared" si="12"/>
        <v>2.7246727176692804E-3</v>
      </c>
      <c r="K8" s="4">
        <f t="shared" si="13"/>
        <v>367.01655707677531</v>
      </c>
      <c r="L8" s="3">
        <f t="shared" si="14"/>
        <v>93.866557076775337</v>
      </c>
      <c r="N8">
        <v>-14</v>
      </c>
      <c r="O8">
        <f t="shared" si="15"/>
        <v>259.14999999999998</v>
      </c>
      <c r="P8" s="5">
        <f t="shared" si="16"/>
        <v>3.8587690526721979E-3</v>
      </c>
      <c r="Q8" s="4">
        <f t="shared" si="17"/>
        <v>5.0475261799166763E-4</v>
      </c>
      <c r="R8">
        <f t="shared" si="18"/>
        <v>1.7338252428013783</v>
      </c>
      <c r="S8">
        <f t="shared" si="19"/>
        <v>54.178283673826506</v>
      </c>
      <c r="T8" s="7">
        <f t="shared" si="20"/>
        <v>541782.836738265</v>
      </c>
      <c r="U8">
        <f t="shared" si="6"/>
        <v>1.018457579904531</v>
      </c>
      <c r="V8" s="7">
        <f t="shared" si="21"/>
        <v>1004.4600974896714</v>
      </c>
    </row>
    <row r="9" spans="1:22" x14ac:dyDescent="0.25">
      <c r="D9">
        <v>8</v>
      </c>
      <c r="E9" s="9">
        <f t="shared" si="7"/>
        <v>126.875</v>
      </c>
      <c r="F9" s="7">
        <f t="shared" si="8"/>
        <v>78.817733990147786</v>
      </c>
      <c r="G9" s="4">
        <f t="shared" si="9"/>
        <v>7.8817733990147795E-3</v>
      </c>
      <c r="H9" s="4">
        <f t="shared" si="10"/>
        <v>-2.103376055257288</v>
      </c>
      <c r="I9" s="4">
        <f t="shared" si="11"/>
        <v>-6.1233655174884659E-4</v>
      </c>
      <c r="J9" s="4">
        <f t="shared" si="12"/>
        <v>2.7416798829316838E-3</v>
      </c>
      <c r="K9" s="4">
        <f t="shared" si="13"/>
        <v>364.73988310068421</v>
      </c>
      <c r="L9" s="3">
        <f t="shared" si="14"/>
        <v>91.589883100684233</v>
      </c>
      <c r="N9">
        <v>-13</v>
      </c>
      <c r="O9">
        <f t="shared" si="15"/>
        <v>260.14999999999998</v>
      </c>
      <c r="P9" s="5">
        <f t="shared" si="16"/>
        <v>3.8439361906592354E-3</v>
      </c>
      <c r="Q9" s="4">
        <f t="shared" si="17"/>
        <v>4.899197559787051E-4</v>
      </c>
      <c r="R9">
        <f t="shared" si="18"/>
        <v>1.682874361786852</v>
      </c>
      <c r="S9">
        <f t="shared" si="19"/>
        <v>48.180839382194229</v>
      </c>
      <c r="T9" s="7">
        <f t="shared" si="20"/>
        <v>481808.39382194227</v>
      </c>
      <c r="U9">
        <f t="shared" si="6"/>
        <v>1.020755138615737</v>
      </c>
      <c r="V9" s="7">
        <f t="shared" si="21"/>
        <v>1002.1992163441934</v>
      </c>
    </row>
    <row r="10" spans="1:22" x14ac:dyDescent="0.25">
      <c r="D10">
        <v>9</v>
      </c>
      <c r="E10" s="9">
        <f t="shared" si="7"/>
        <v>112.66666666666667</v>
      </c>
      <c r="F10" s="7">
        <f t="shared" si="8"/>
        <v>88.757396449704132</v>
      </c>
      <c r="G10" s="4">
        <f t="shared" si="9"/>
        <v>8.8757396449704127E-3</v>
      </c>
      <c r="H10" s="4">
        <f t="shared" si="10"/>
        <v>-2.0517954455579925</v>
      </c>
      <c r="I10" s="4">
        <f t="shared" si="11"/>
        <v>-5.9732036260785805E-4</v>
      </c>
      <c r="J10" s="4">
        <f t="shared" si="12"/>
        <v>2.7566960720726724E-3</v>
      </c>
      <c r="K10" s="4">
        <f t="shared" si="13"/>
        <v>362.75308334884073</v>
      </c>
      <c r="L10" s="3">
        <f t="shared" si="14"/>
        <v>89.603083348840755</v>
      </c>
      <c r="N10">
        <v>-12</v>
      </c>
      <c r="O10">
        <f t="shared" si="15"/>
        <v>261.14999999999998</v>
      </c>
      <c r="P10" s="5">
        <f t="shared" si="16"/>
        <v>3.8292169251388096E-3</v>
      </c>
      <c r="Q10" s="4">
        <f t="shared" si="17"/>
        <v>4.752004904582793E-4</v>
      </c>
      <c r="R10">
        <f t="shared" si="18"/>
        <v>1.6323136847241895</v>
      </c>
      <c r="S10">
        <f t="shared" si="19"/>
        <v>42.885816670849991</v>
      </c>
      <c r="T10" s="7">
        <f t="shared" si="20"/>
        <v>428858.16670849989</v>
      </c>
      <c r="U10">
        <f t="shared" si="6"/>
        <v>1.0233177324726035</v>
      </c>
      <c r="V10" s="7">
        <f t="shared" si="21"/>
        <v>999.68950750825377</v>
      </c>
    </row>
    <row r="11" spans="1:22" x14ac:dyDescent="0.25">
      <c r="D11">
        <v>10</v>
      </c>
      <c r="E11" s="9">
        <f t="shared" si="7"/>
        <v>101.3</v>
      </c>
      <c r="F11" s="7">
        <f t="shared" si="8"/>
        <v>98.716683119447183</v>
      </c>
      <c r="G11" s="4">
        <f t="shared" si="9"/>
        <v>9.8716683119447184E-3</v>
      </c>
      <c r="H11" s="4">
        <f t="shared" si="10"/>
        <v>-2.0056094453602804</v>
      </c>
      <c r="I11" s="4">
        <f t="shared" si="11"/>
        <v>-5.838746565823233E-4</v>
      </c>
      <c r="J11" s="4">
        <f t="shared" si="12"/>
        <v>2.7701417780982068E-3</v>
      </c>
      <c r="K11" s="4">
        <f t="shared" si="13"/>
        <v>360.99235349843099</v>
      </c>
      <c r="L11" s="3">
        <f t="shared" si="14"/>
        <v>87.842353498431009</v>
      </c>
      <c r="N11">
        <v>-11</v>
      </c>
      <c r="O11">
        <f t="shared" si="15"/>
        <v>262.14999999999998</v>
      </c>
      <c r="P11" s="5">
        <f t="shared" si="16"/>
        <v>3.8146099561319857E-3</v>
      </c>
      <c r="Q11" s="4">
        <f t="shared" si="17"/>
        <v>4.6059352145145539E-4</v>
      </c>
      <c r="R11">
        <f t="shared" si="18"/>
        <v>1.5821387461857492</v>
      </c>
      <c r="S11">
        <f t="shared" si="19"/>
        <v>38.206631194089923</v>
      </c>
      <c r="T11" s="7">
        <f t="shared" si="20"/>
        <v>382066.31194089924</v>
      </c>
      <c r="U11">
        <f t="shared" si="6"/>
        <v>1.0261734669806399</v>
      </c>
      <c r="V11" s="7">
        <f t="shared" si="21"/>
        <v>996.90747511726511</v>
      </c>
    </row>
    <row r="12" spans="1:22" x14ac:dyDescent="0.25">
      <c r="D12">
        <v>30</v>
      </c>
      <c r="E12" s="9">
        <f t="shared" si="7"/>
        <v>33.1</v>
      </c>
      <c r="F12" s="7">
        <f t="shared" si="8"/>
        <v>302.11480362537765</v>
      </c>
      <c r="G12" s="4">
        <f t="shared" si="9"/>
        <v>3.0211480362537766E-2</v>
      </c>
      <c r="H12" s="4">
        <f t="shared" si="10"/>
        <v>-1.5198279937757186</v>
      </c>
      <c r="I12" s="4">
        <f t="shared" si="11"/>
        <v>-4.4245356441796759E-4</v>
      </c>
      <c r="J12" s="4">
        <f t="shared" si="12"/>
        <v>2.9115628702625629E-3</v>
      </c>
      <c r="K12" s="4">
        <f t="shared" si="13"/>
        <v>343.45815102039018</v>
      </c>
      <c r="L12" s="3">
        <f t="shared" si="14"/>
        <v>70.308151020390198</v>
      </c>
      <c r="N12">
        <v>-10</v>
      </c>
      <c r="O12">
        <f t="shared" si="15"/>
        <v>263.14999999999998</v>
      </c>
      <c r="P12" s="5">
        <f t="shared" si="16"/>
        <v>3.800114003420103E-3</v>
      </c>
      <c r="Q12" s="4">
        <f t="shared" si="17"/>
        <v>4.460975687395727E-4</v>
      </c>
      <c r="R12">
        <f t="shared" si="18"/>
        <v>1.5323451486204323</v>
      </c>
      <c r="S12">
        <f t="shared" si="19"/>
        <v>34.067883121624753</v>
      </c>
      <c r="T12" s="7">
        <f t="shared" si="20"/>
        <v>340678.83121624752</v>
      </c>
      <c r="U12">
        <f t="shared" si="6"/>
        <v>1.029353159291698</v>
      </c>
      <c r="V12" s="7">
        <f t="shared" si="21"/>
        <v>993.82800816770248</v>
      </c>
    </row>
    <row r="13" spans="1:22" x14ac:dyDescent="0.25">
      <c r="D13">
        <v>50</v>
      </c>
      <c r="E13" s="9">
        <f t="shared" si="7"/>
        <v>19.46</v>
      </c>
      <c r="F13" s="7">
        <f t="shared" si="8"/>
        <v>513.87461459403903</v>
      </c>
      <c r="G13" s="4">
        <f t="shared" si="9"/>
        <v>5.1387461459403906E-2</v>
      </c>
      <c r="H13" s="4">
        <f t="shared" si="10"/>
        <v>-1.2891428359323331</v>
      </c>
      <c r="I13" s="4">
        <f t="shared" si="11"/>
        <v>-3.7529631322629788E-4</v>
      </c>
      <c r="J13" s="4">
        <f t="shared" si="12"/>
        <v>2.9787201214542323E-3</v>
      </c>
      <c r="K13" s="4">
        <f t="shared" si="13"/>
        <v>335.71465569977516</v>
      </c>
      <c r="L13" s="3">
        <f t="shared" si="14"/>
        <v>62.564655699775187</v>
      </c>
      <c r="N13">
        <v>-9</v>
      </c>
      <c r="O13">
        <f t="shared" si="15"/>
        <v>264.14999999999998</v>
      </c>
      <c r="P13" s="5">
        <f t="shared" si="16"/>
        <v>3.7857278061707365E-3</v>
      </c>
      <c r="Q13" s="4">
        <f t="shared" si="17"/>
        <v>4.3171137149020621E-4</v>
      </c>
      <c r="R13">
        <f t="shared" si="18"/>
        <v>1.4829285610688583</v>
      </c>
      <c r="S13">
        <f t="shared" si="19"/>
        <v>30.403848588106449</v>
      </c>
      <c r="T13" s="7">
        <f t="shared" si="20"/>
        <v>304038.48588106449</v>
      </c>
      <c r="U13">
        <f t="shared" si="6"/>
        <v>1.0328905729517146</v>
      </c>
      <c r="V13" s="7">
        <f t="shared" si="21"/>
        <v>990.42437484597224</v>
      </c>
    </row>
    <row r="14" spans="1:22" x14ac:dyDescent="0.25">
      <c r="D14">
        <v>70</v>
      </c>
      <c r="E14" s="9">
        <f t="shared" si="7"/>
        <v>13.614285714285714</v>
      </c>
      <c r="F14" s="7">
        <f t="shared" si="8"/>
        <v>734.5225603357818</v>
      </c>
      <c r="G14" s="4">
        <f t="shared" si="9"/>
        <v>7.3452256033578175E-2</v>
      </c>
      <c r="H14" s="4">
        <f t="shared" si="10"/>
        <v>-1.1339948606240695</v>
      </c>
      <c r="I14" s="4">
        <f t="shared" si="11"/>
        <v>-3.3012950818750203E-4</v>
      </c>
      <c r="J14" s="4">
        <f t="shared" si="12"/>
        <v>3.0238869264930281E-3</v>
      </c>
      <c r="K14" s="4">
        <f t="shared" si="13"/>
        <v>330.70019624039196</v>
      </c>
      <c r="L14" s="3">
        <f t="shared" si="14"/>
        <v>57.550196240391983</v>
      </c>
      <c r="N14">
        <v>-8</v>
      </c>
      <c r="O14">
        <f t="shared" si="15"/>
        <v>265.14999999999998</v>
      </c>
      <c r="P14" s="5">
        <f t="shared" si="16"/>
        <v>3.7714501225721295E-3</v>
      </c>
      <c r="Q14" s="4">
        <f t="shared" si="17"/>
        <v>4.1743368789159919E-4</v>
      </c>
      <c r="R14">
        <f t="shared" si="18"/>
        <v>1.4338847179076433</v>
      </c>
      <c r="S14">
        <f t="shared" si="19"/>
        <v>27.157182943479114</v>
      </c>
      <c r="T14" s="7">
        <f t="shared" si="20"/>
        <v>271571.82943479111</v>
      </c>
      <c r="U14">
        <f t="shared" si="6"/>
        <v>1.0368226705281343</v>
      </c>
      <c r="V14" s="7">
        <f t="shared" si="21"/>
        <v>986.66824046093313</v>
      </c>
    </row>
    <row r="15" spans="1:22" x14ac:dyDescent="0.25">
      <c r="D15">
        <v>90</v>
      </c>
      <c r="E15" s="9">
        <f t="shared" si="7"/>
        <v>10.366666666666667</v>
      </c>
      <c r="F15" s="7">
        <f t="shared" si="8"/>
        <v>964.6302250803858</v>
      </c>
      <c r="G15" s="4">
        <f t="shared" si="9"/>
        <v>9.6463022508038579E-2</v>
      </c>
      <c r="H15" s="4">
        <f t="shared" si="10"/>
        <v>-1.0156391343071751</v>
      </c>
      <c r="I15" s="4">
        <f t="shared" si="11"/>
        <v>-2.9567369266584426E-4</v>
      </c>
      <c r="J15" s="4">
        <f t="shared" si="12"/>
        <v>3.0583427420146862E-3</v>
      </c>
      <c r="K15" s="4">
        <f t="shared" si="13"/>
        <v>326.97447093233541</v>
      </c>
      <c r="L15" s="3">
        <f t="shared" si="14"/>
        <v>53.82447093233543</v>
      </c>
      <c r="N15">
        <v>-7</v>
      </c>
      <c r="O15">
        <f t="shared" si="15"/>
        <v>266.14999999999998</v>
      </c>
      <c r="P15" s="5">
        <f t="shared" si="16"/>
        <v>3.75727972947586E-3</v>
      </c>
      <c r="Q15" s="4">
        <f t="shared" si="17"/>
        <v>4.032632947953297E-4</v>
      </c>
      <c r="R15">
        <f t="shared" si="18"/>
        <v>1.3852094176219576</v>
      </c>
      <c r="S15">
        <f t="shared" si="19"/>
        <v>24.277804932289733</v>
      </c>
      <c r="T15" s="7">
        <f t="shared" si="20"/>
        <v>242778.04932289734</v>
      </c>
      <c r="U15">
        <f t="shared" si="6"/>
        <v>1.0411898852795374</v>
      </c>
      <c r="V15" s="7">
        <f t="shared" si="21"/>
        <v>982.52971380464976</v>
      </c>
    </row>
    <row r="16" spans="1:22" x14ac:dyDescent="0.25">
      <c r="D16">
        <v>110</v>
      </c>
      <c r="E16" s="9">
        <f t="shared" si="7"/>
        <v>8.3000000000000007</v>
      </c>
      <c r="F16" s="7">
        <f t="shared" si="8"/>
        <v>1204.8192771084337</v>
      </c>
      <c r="G16" s="4">
        <f t="shared" si="9"/>
        <v>0.12048192771084336</v>
      </c>
      <c r="H16" s="4">
        <f t="shared" si="10"/>
        <v>-0.91907809237607396</v>
      </c>
      <c r="I16" s="4">
        <f t="shared" si="11"/>
        <v>-2.6756276342826028E-4</v>
      </c>
      <c r="J16" s="4">
        <f t="shared" si="12"/>
        <v>3.0864536712522702E-3</v>
      </c>
      <c r="K16" s="4">
        <f t="shared" si="13"/>
        <v>323.99643944575035</v>
      </c>
      <c r="L16" s="3">
        <f t="shared" si="14"/>
        <v>50.846439445750377</v>
      </c>
      <c r="N16">
        <v>-6</v>
      </c>
      <c r="O16">
        <f t="shared" si="15"/>
        <v>267.14999999999998</v>
      </c>
      <c r="P16" s="5">
        <f t="shared" si="16"/>
        <v>3.7432154220475391E-3</v>
      </c>
      <c r="Q16" s="4">
        <f t="shared" si="17"/>
        <v>3.8919898736700879E-4</v>
      </c>
      <c r="R16">
        <f t="shared" si="18"/>
        <v>1.3368985216056752</v>
      </c>
      <c r="S16">
        <f t="shared" si="19"/>
        <v>21.721935590828323</v>
      </c>
      <c r="T16" s="7">
        <f t="shared" si="20"/>
        <v>217219.35590828324</v>
      </c>
      <c r="U16">
        <f t="shared" si="6"/>
        <v>1.0460364130912085</v>
      </c>
      <c r="V16" s="7">
        <f t="shared" si="21"/>
        <v>977.97742716897187</v>
      </c>
    </row>
    <row r="17" spans="4:22" x14ac:dyDescent="0.25">
      <c r="D17">
        <v>130</v>
      </c>
      <c r="E17" s="9">
        <f t="shared" si="7"/>
        <v>6.8692307692307688</v>
      </c>
      <c r="F17" s="7">
        <f t="shared" si="8"/>
        <v>1455.7670772676372</v>
      </c>
      <c r="G17" s="4">
        <f t="shared" si="9"/>
        <v>0.14557670772676373</v>
      </c>
      <c r="H17" s="4">
        <f t="shared" si="10"/>
        <v>-0.83690810658170967</v>
      </c>
      <c r="I17" s="4">
        <f t="shared" si="11"/>
        <v>-2.4364137018390383E-4</v>
      </c>
      <c r="J17" s="4">
        <f t="shared" si="12"/>
        <v>3.1103750644966266E-3</v>
      </c>
      <c r="K17" s="4">
        <f t="shared" si="13"/>
        <v>321.50463505655608</v>
      </c>
      <c r="L17" s="3">
        <f t="shared" si="14"/>
        <v>48.354635056556106</v>
      </c>
      <c r="N17">
        <v>-5</v>
      </c>
      <c r="O17">
        <f t="shared" si="15"/>
        <v>268.14999999999998</v>
      </c>
      <c r="P17" s="5">
        <f t="shared" si="16"/>
        <v>3.7292560134253219E-3</v>
      </c>
      <c r="Q17" s="4">
        <f t="shared" si="17"/>
        <v>3.7523957874479154E-4</v>
      </c>
      <c r="R17">
        <f t="shared" si="18"/>
        <v>1.288947952988359</v>
      </c>
      <c r="S17">
        <f t="shared" si="19"/>
        <v>19.451269584395945</v>
      </c>
      <c r="T17" s="7">
        <f t="shared" si="20"/>
        <v>194512.69584395946</v>
      </c>
      <c r="U17">
        <f t="shared" si="6"/>
        <v>1.0514105259639306</v>
      </c>
      <c r="V17" s="7">
        <f t="shared" si="21"/>
        <v>972.97865556568979</v>
      </c>
    </row>
    <row r="18" spans="4:22" x14ac:dyDescent="0.25">
      <c r="D18">
        <v>150</v>
      </c>
      <c r="E18" s="9">
        <f t="shared" si="7"/>
        <v>5.82</v>
      </c>
      <c r="F18" s="7">
        <f t="shared" si="8"/>
        <v>1718.2130584192439</v>
      </c>
      <c r="G18" s="4">
        <f t="shared" si="9"/>
        <v>0.1718213058419244</v>
      </c>
      <c r="H18" s="4">
        <f t="shared" si="10"/>
        <v>-0.7649229846498885</v>
      </c>
      <c r="I18" s="4">
        <f t="shared" si="11"/>
        <v>-2.226850028092834E-4</v>
      </c>
      <c r="J18" s="4">
        <f t="shared" si="12"/>
        <v>3.1313314318712469E-3</v>
      </c>
      <c r="K18" s="4">
        <f t="shared" si="13"/>
        <v>319.35297229217662</v>
      </c>
      <c r="L18" s="3">
        <f t="shared" si="14"/>
        <v>46.202972292176639</v>
      </c>
      <c r="N18">
        <v>-4</v>
      </c>
      <c r="O18">
        <f t="shared" si="15"/>
        <v>269.14999999999998</v>
      </c>
      <c r="P18" s="5">
        <f t="shared" si="16"/>
        <v>3.7154003343860304E-3</v>
      </c>
      <c r="Q18" s="4">
        <f t="shared" si="17"/>
        <v>3.6138389970550005E-4</v>
      </c>
      <c r="R18">
        <f t="shared" si="18"/>
        <v>1.2413536954883926</v>
      </c>
      <c r="S18">
        <f t="shared" si="19"/>
        <v>17.432260030242954</v>
      </c>
      <c r="T18" s="7">
        <f t="shared" si="20"/>
        <v>174322.60030242955</v>
      </c>
      <c r="U18">
        <f t="shared" si="6"/>
        <v>1.0573649084091858</v>
      </c>
      <c r="V18" s="7">
        <f t="shared" si="21"/>
        <v>967.49948089265786</v>
      </c>
    </row>
    <row r="19" spans="4:22" x14ac:dyDescent="0.25">
      <c r="D19">
        <v>170</v>
      </c>
      <c r="E19" s="9">
        <f t="shared" si="7"/>
        <v>5.0176470588235293</v>
      </c>
      <c r="F19" s="7">
        <f t="shared" si="8"/>
        <v>1992.9660023446659</v>
      </c>
      <c r="G19" s="4">
        <f t="shared" si="9"/>
        <v>0.19929660023446658</v>
      </c>
      <c r="H19" s="4">
        <f t="shared" si="10"/>
        <v>-0.70050010978924915</v>
      </c>
      <c r="I19" s="4">
        <f t="shared" si="11"/>
        <v>-2.0393016296630252E-4</v>
      </c>
      <c r="J19" s="4">
        <f t="shared" si="12"/>
        <v>3.1500862717142278E-3</v>
      </c>
      <c r="K19" s="4">
        <f t="shared" si="13"/>
        <v>317.4516231442181</v>
      </c>
      <c r="L19" s="3">
        <f t="shared" si="14"/>
        <v>44.301623144218127</v>
      </c>
      <c r="N19">
        <v>-3</v>
      </c>
      <c r="O19">
        <f t="shared" si="15"/>
        <v>270.14999999999998</v>
      </c>
      <c r="P19" s="5">
        <f t="shared" si="16"/>
        <v>3.7016472330186935E-3</v>
      </c>
      <c r="Q19" s="4">
        <f t="shared" si="17"/>
        <v>3.4763079833816319E-4</v>
      </c>
      <c r="R19">
        <f t="shared" si="18"/>
        <v>1.1941117922915905</v>
      </c>
      <c r="S19">
        <f t="shared" si="19"/>
        <v>15.635500662436277</v>
      </c>
      <c r="T19" s="7">
        <f t="shared" si="20"/>
        <v>156355.00662436278</v>
      </c>
      <c r="U19">
        <f t="shared" si="6"/>
        <v>1.0639570181722715</v>
      </c>
      <c r="V19" s="7">
        <f t="shared" si="21"/>
        <v>961.50500680691982</v>
      </c>
    </row>
    <row r="20" spans="4:22" x14ac:dyDescent="0.25">
      <c r="D20">
        <v>190</v>
      </c>
      <c r="E20" s="9">
        <f t="shared" si="7"/>
        <v>4.3842105263157896</v>
      </c>
      <c r="F20" s="7">
        <f t="shared" si="8"/>
        <v>2280.9123649459784</v>
      </c>
      <c r="G20" s="4">
        <f t="shared" si="9"/>
        <v>0.22809123649459784</v>
      </c>
      <c r="H20" s="4">
        <f t="shared" si="10"/>
        <v>-0.64189140045395865</v>
      </c>
      <c r="I20" s="4">
        <f t="shared" si="11"/>
        <v>-1.8686794773041009E-4</v>
      </c>
      <c r="J20" s="4">
        <f t="shared" si="12"/>
        <v>3.1671484869501203E-3</v>
      </c>
      <c r="K20" s="4">
        <f t="shared" si="13"/>
        <v>315.74143243374527</v>
      </c>
      <c r="L20" s="3">
        <f t="shared" si="14"/>
        <v>42.591432433745297</v>
      </c>
      <c r="N20">
        <v>-2</v>
      </c>
      <c r="O20">
        <f t="shared" si="15"/>
        <v>271.14999999999998</v>
      </c>
      <c r="P20" s="5">
        <f t="shared" si="16"/>
        <v>3.687995574405311E-3</v>
      </c>
      <c r="Q20" s="4">
        <f t="shared" si="17"/>
        <v>3.3397913972478066E-4</v>
      </c>
      <c r="R20">
        <f t="shared" si="18"/>
        <v>1.1472183449546216</v>
      </c>
      <c r="S20">
        <f t="shared" si="19"/>
        <v>14.035191574678079</v>
      </c>
      <c r="T20" s="7">
        <f t="shared" si="20"/>
        <v>140351.91574678078</v>
      </c>
      <c r="U20">
        <f t="shared" si="6"/>
        <v>1.0712494727755746</v>
      </c>
      <c r="V20" s="7">
        <f t="shared" si="21"/>
        <v>954.95962985114784</v>
      </c>
    </row>
    <row r="21" spans="4:22" x14ac:dyDescent="0.25">
      <c r="D21">
        <v>210</v>
      </c>
      <c r="E21" s="9">
        <f t="shared" si="7"/>
        <v>3.871428571428571</v>
      </c>
      <c r="F21" s="7">
        <f t="shared" si="8"/>
        <v>2583.0258302583029</v>
      </c>
      <c r="G21" s="4">
        <f t="shared" si="9"/>
        <v>0.25830258302583031</v>
      </c>
      <c r="H21" s="4">
        <f t="shared" si="10"/>
        <v>-0.5878712508601488</v>
      </c>
      <c r="I21" s="4">
        <f t="shared" si="11"/>
        <v>-1.7114155774676821E-4</v>
      </c>
      <c r="J21" s="4">
        <f t="shared" si="12"/>
        <v>3.1828748769337622E-3</v>
      </c>
      <c r="K21" s="4">
        <f t="shared" si="13"/>
        <v>314.18137333860727</v>
      </c>
      <c r="L21" s="3">
        <f t="shared" si="14"/>
        <v>41.031373338607295</v>
      </c>
      <c r="N21">
        <v>-1</v>
      </c>
      <c r="O21">
        <f t="shared" si="15"/>
        <v>272.14999999999998</v>
      </c>
      <c r="P21" s="5">
        <f t="shared" si="16"/>
        <v>3.6744442403086534E-3</v>
      </c>
      <c r="Q21" s="4">
        <f t="shared" si="17"/>
        <v>3.2042780562812311E-4</v>
      </c>
      <c r="R21">
        <f t="shared" si="18"/>
        <v>1.1006695123326029</v>
      </c>
      <c r="S21">
        <f t="shared" si="19"/>
        <v>12.608676794102157</v>
      </c>
      <c r="T21" s="7">
        <f t="shared" si="20"/>
        <v>126086.76794102158</v>
      </c>
      <c r="U21">
        <f t="shared" si="6"/>
        <v>1.0793104634475015</v>
      </c>
      <c r="V21" s="7">
        <f t="shared" si="21"/>
        <v>947.8273718688539</v>
      </c>
    </row>
    <row r="22" spans="4:22" x14ac:dyDescent="0.25">
      <c r="D22">
        <v>230</v>
      </c>
      <c r="E22" s="9">
        <f t="shared" si="7"/>
        <v>3.447826086956522</v>
      </c>
      <c r="F22" s="7">
        <f t="shared" si="8"/>
        <v>2900.3783102143757</v>
      </c>
      <c r="G22" s="4">
        <f t="shared" si="9"/>
        <v>0.29003783102143754</v>
      </c>
      <c r="H22" s="4">
        <f t="shared" si="10"/>
        <v>-0.53754535130001102</v>
      </c>
      <c r="I22" s="4">
        <f t="shared" si="11"/>
        <v>-1.5649064084425357E-4</v>
      </c>
      <c r="J22" s="4">
        <f t="shared" si="12"/>
        <v>3.1975257938362768E-3</v>
      </c>
      <c r="K22" s="4">
        <f t="shared" si="13"/>
        <v>312.74180865957482</v>
      </c>
      <c r="L22" s="3">
        <f t="shared" si="14"/>
        <v>39.591808659574838</v>
      </c>
      <c r="N22">
        <v>0</v>
      </c>
      <c r="O22">
        <f t="shared" si="15"/>
        <v>273.14999999999998</v>
      </c>
      <c r="P22" s="5">
        <f t="shared" si="16"/>
        <v>3.6609921288669233E-3</v>
      </c>
      <c r="Q22" s="4">
        <f t="shared" si="17"/>
        <v>3.0697569418639296E-4</v>
      </c>
      <c r="R22">
        <f t="shared" si="18"/>
        <v>1.0544615095302599</v>
      </c>
      <c r="S22">
        <f t="shared" si="19"/>
        <v>11.336043650394908</v>
      </c>
      <c r="T22" s="7">
        <f t="shared" si="20"/>
        <v>113360.43650394908</v>
      </c>
      <c r="U22">
        <f t="shared" si="6"/>
        <v>1.0882141980782831</v>
      </c>
      <c r="V22" s="7">
        <f t="shared" si="21"/>
        <v>940.07227787190493</v>
      </c>
    </row>
    <row r="23" spans="4:22" x14ac:dyDescent="0.25">
      <c r="D23">
        <v>250</v>
      </c>
      <c r="E23" s="9">
        <f t="shared" si="7"/>
        <v>3.0919999999999996</v>
      </c>
      <c r="F23" s="7">
        <f t="shared" si="8"/>
        <v>3234.1526520051752</v>
      </c>
      <c r="G23" s="4">
        <f t="shared" si="9"/>
        <v>0.3234152652005175</v>
      </c>
      <c r="H23" s="4">
        <f t="shared" si="10"/>
        <v>-0.49023948524628724</v>
      </c>
      <c r="I23" s="4">
        <f t="shared" si="11"/>
        <v>-1.4271891855787111E-4</v>
      </c>
      <c r="J23" s="4">
        <f t="shared" si="12"/>
        <v>3.211297516122659E-3</v>
      </c>
      <c r="K23" s="4">
        <f t="shared" si="13"/>
        <v>311.40060831467474</v>
      </c>
      <c r="L23" s="3">
        <f t="shared" si="14"/>
        <v>38.250608314674764</v>
      </c>
      <c r="N23">
        <v>1</v>
      </c>
      <c r="O23">
        <f t="shared" si="15"/>
        <v>274.14999999999998</v>
      </c>
      <c r="P23" s="5">
        <f t="shared" si="16"/>
        <v>3.6476381542950944E-3</v>
      </c>
      <c r="Q23" s="4">
        <f t="shared" si="17"/>
        <v>2.936217196145641E-4</v>
      </c>
      <c r="R23">
        <f t="shared" si="18"/>
        <v>1.0085906068760278</v>
      </c>
      <c r="S23">
        <f t="shared" si="19"/>
        <v>10.19977535804437</v>
      </c>
      <c r="T23" s="7">
        <f t="shared" si="20"/>
        <v>101997.75358044371</v>
      </c>
      <c r="U23">
        <f t="shared" si="6"/>
        <v>1.098041374922176</v>
      </c>
      <c r="V23" s="7">
        <f t="shared" si="21"/>
        <v>931.65888222791727</v>
      </c>
    </row>
    <row r="24" spans="4:22" x14ac:dyDescent="0.25">
      <c r="D24">
        <v>270</v>
      </c>
      <c r="E24" s="9">
        <f t="shared" si="7"/>
        <v>2.7888888888888888</v>
      </c>
      <c r="F24" s="7">
        <f t="shared" si="8"/>
        <v>3585.6573705179285</v>
      </c>
      <c r="G24" s="4">
        <f t="shared" si="9"/>
        <v>0.35856573705179284</v>
      </c>
      <c r="H24" s="4">
        <f t="shared" si="10"/>
        <v>-0.44543121204171326</v>
      </c>
      <c r="I24" s="4">
        <f t="shared" si="11"/>
        <v>-1.2967429753761667E-4</v>
      </c>
      <c r="J24" s="4">
        <f t="shared" si="12"/>
        <v>3.2243421371429136E-3</v>
      </c>
      <c r="K24" s="4">
        <f t="shared" si="13"/>
        <v>310.14078452794064</v>
      </c>
      <c r="L24" s="3">
        <f t="shared" si="14"/>
        <v>36.990784527940662</v>
      </c>
      <c r="N24">
        <v>2</v>
      </c>
      <c r="O24">
        <f t="shared" si="15"/>
        <v>275.14999999999998</v>
      </c>
      <c r="P24" s="5">
        <f t="shared" si="16"/>
        <v>3.6343812465927678E-3</v>
      </c>
      <c r="Q24" s="4">
        <f t="shared" si="17"/>
        <v>2.8036481191223749E-4</v>
      </c>
      <c r="R24">
        <f t="shared" si="18"/>
        <v>0.96305312891853578</v>
      </c>
      <c r="S24">
        <f t="shared" si="19"/>
        <v>9.1844494652300757</v>
      </c>
      <c r="T24" s="7">
        <f t="shared" si="20"/>
        <v>91844.494652300753</v>
      </c>
      <c r="U24">
        <f t="shared" si="6"/>
        <v>1.1088796888464287</v>
      </c>
      <c r="V24" s="7">
        <f t="shared" si="21"/>
        <v>922.552744260498</v>
      </c>
    </row>
    <row r="25" spans="4:22" x14ac:dyDescent="0.25">
      <c r="D25">
        <v>290</v>
      </c>
      <c r="E25" s="9">
        <f t="shared" si="7"/>
        <v>2.5275862068965518</v>
      </c>
      <c r="F25" s="7">
        <f t="shared" si="8"/>
        <v>3956.3437926330148</v>
      </c>
      <c r="G25" s="4">
        <f t="shared" si="9"/>
        <v>0.39563437926330147</v>
      </c>
      <c r="H25" s="4">
        <f t="shared" si="10"/>
        <v>-0.4027059767421719</v>
      </c>
      <c r="I25" s="4">
        <f t="shared" si="11"/>
        <v>-1.1723609221023927E-4</v>
      </c>
      <c r="J25" s="4">
        <f t="shared" si="12"/>
        <v>3.2367803424702911E-3</v>
      </c>
      <c r="K25" s="4">
        <f t="shared" si="13"/>
        <v>308.94898454456319</v>
      </c>
      <c r="L25" s="3">
        <f t="shared" si="14"/>
        <v>35.798984544563211</v>
      </c>
      <c r="N25">
        <v>3</v>
      </c>
      <c r="O25">
        <f t="shared" si="15"/>
        <v>276.14999999999998</v>
      </c>
      <c r="P25" s="5">
        <f t="shared" si="16"/>
        <v>3.6212203512583745E-3</v>
      </c>
      <c r="Q25" s="4">
        <f t="shared" si="17"/>
        <v>2.6720391657784415E-4</v>
      </c>
      <c r="R25">
        <f t="shared" si="18"/>
        <v>0.91784545344489465</v>
      </c>
      <c r="S25">
        <f t="shared" si="19"/>
        <v>8.276475874505218</v>
      </c>
      <c r="T25" s="7">
        <f t="shared" si="20"/>
        <v>82764.758745052182</v>
      </c>
      <c r="U25">
        <f t="shared" si="6"/>
        <v>1.1208243720108448</v>
      </c>
      <c r="V25" s="7">
        <f t="shared" si="21"/>
        <v>912.72105206336619</v>
      </c>
    </row>
    <row r="26" spans="4:22" x14ac:dyDescent="0.25">
      <c r="D26">
        <v>300</v>
      </c>
      <c r="E26" s="9">
        <f t="shared" si="7"/>
        <v>2.41</v>
      </c>
      <c r="F26" s="7">
        <f t="shared" si="8"/>
        <v>4149.3775933609959</v>
      </c>
      <c r="G26" s="4">
        <f t="shared" si="9"/>
        <v>0.41493775933609961</v>
      </c>
      <c r="H26" s="4">
        <f t="shared" si="10"/>
        <v>-0.38201704257486835</v>
      </c>
      <c r="I26" s="4">
        <f t="shared" si="11"/>
        <v>-1.1121311283111159E-4</v>
      </c>
      <c r="J26" s="4">
        <f t="shared" si="12"/>
        <v>3.2428033218494189E-3</v>
      </c>
      <c r="K26" s="4">
        <f t="shared" si="13"/>
        <v>308.37516208959755</v>
      </c>
      <c r="L26" s="3">
        <f t="shared" si="14"/>
        <v>35.225162089597575</v>
      </c>
      <c r="N26">
        <v>4</v>
      </c>
      <c r="O26">
        <f t="shared" si="15"/>
        <v>277.14999999999998</v>
      </c>
      <c r="P26" s="5">
        <f t="shared" si="16"/>
        <v>3.608154429009562E-3</v>
      </c>
      <c r="Q26" s="4">
        <f t="shared" si="17"/>
        <v>2.5413799432903164E-4</v>
      </c>
      <c r="R26">
        <f t="shared" si="18"/>
        <v>0.87296401052022365</v>
      </c>
      <c r="S26">
        <f t="shared" si="19"/>
        <v>7.4638690363056055</v>
      </c>
      <c r="T26" s="7">
        <f t="shared" si="20"/>
        <v>74638.690363056056</v>
      </c>
      <c r="U26">
        <f t="shared" si="6"/>
        <v>1.1339787709478582</v>
      </c>
      <c r="V26" s="7">
        <f t="shared" si="21"/>
        <v>902.13329050675759</v>
      </c>
    </row>
    <row r="27" spans="4:22" x14ac:dyDescent="0.25">
      <c r="D27">
        <v>310</v>
      </c>
      <c r="E27" s="9">
        <f t="shared" si="7"/>
        <v>2.2999999999999998</v>
      </c>
      <c r="F27" s="7">
        <f t="shared" si="8"/>
        <v>4347.826086956522</v>
      </c>
      <c r="G27" s="4">
        <f t="shared" si="9"/>
        <v>0.43478260869565222</v>
      </c>
      <c r="H27" s="4">
        <f t="shared" si="10"/>
        <v>-0.36172783601759284</v>
      </c>
      <c r="I27" s="4">
        <f t="shared" si="11"/>
        <v>-1.0530650247964857E-4</v>
      </c>
      <c r="J27" s="4">
        <f t="shared" si="12"/>
        <v>3.2487099322008818E-3</v>
      </c>
      <c r="K27" s="4">
        <f t="shared" si="13"/>
        <v>307.81449278930751</v>
      </c>
      <c r="L27" s="3">
        <f t="shared" si="14"/>
        <v>34.664492789307531</v>
      </c>
      <c r="N27">
        <v>5</v>
      </c>
      <c r="O27">
        <f t="shared" si="15"/>
        <v>278.14999999999998</v>
      </c>
      <c r="P27" s="5">
        <f t="shared" si="16"/>
        <v>3.5951824555096176E-3</v>
      </c>
      <c r="Q27" s="4">
        <f t="shared" si="17"/>
        <v>2.4116602082908728E-4</v>
      </c>
      <c r="R27">
        <f t="shared" si="18"/>
        <v>0.82840528154791482</v>
      </c>
      <c r="S27">
        <f t="shared" si="19"/>
        <v>6.7360496802696028</v>
      </c>
      <c r="T27" s="7">
        <f t="shared" si="20"/>
        <v>67360.496802696027</v>
      </c>
      <c r="U27">
        <f t="shared" si="6"/>
        <v>1.1484549621017606</v>
      </c>
      <c r="V27" s="7">
        <f t="shared" si="21"/>
        <v>890.76196608339922</v>
      </c>
    </row>
    <row r="28" spans="4:22" x14ac:dyDescent="0.25">
      <c r="D28">
        <v>320</v>
      </c>
      <c r="E28" s="9">
        <f t="shared" si="7"/>
        <v>2.1968749999999999</v>
      </c>
      <c r="F28" s="7">
        <f t="shared" si="8"/>
        <v>4551.9203413940259</v>
      </c>
      <c r="G28" s="4">
        <f t="shared" si="9"/>
        <v>0.45519203413940257</v>
      </c>
      <c r="H28" s="4">
        <f t="shared" si="10"/>
        <v>-0.34180534669991797</v>
      </c>
      <c r="I28" s="4">
        <f t="shared" si="11"/>
        <v>-9.9506651149903344E-5</v>
      </c>
      <c r="J28" s="4">
        <f t="shared" si="12"/>
        <v>3.2545097835306271E-3</v>
      </c>
      <c r="K28" s="4">
        <f t="shared" si="13"/>
        <v>307.26593758005498</v>
      </c>
      <c r="L28" s="3">
        <f t="shared" si="14"/>
        <v>34.115937580055004</v>
      </c>
      <c r="N28">
        <v>6</v>
      </c>
      <c r="O28">
        <f t="shared" si="15"/>
        <v>279.14999999999998</v>
      </c>
      <c r="P28" s="5">
        <f t="shared" si="16"/>
        <v>3.5823034210997673E-3</v>
      </c>
      <c r="Q28" s="4">
        <f t="shared" si="17"/>
        <v>2.2828698641923694E-4</v>
      </c>
      <c r="R28">
        <f t="shared" si="18"/>
        <v>0.78416579835007894</v>
      </c>
      <c r="S28">
        <f t="shared" si="19"/>
        <v>6.0836721014329713</v>
      </c>
      <c r="T28" s="7">
        <f t="shared" si="20"/>
        <v>60836.721014329712</v>
      </c>
      <c r="U28">
        <f t="shared" si="6"/>
        <v>1.1643744079771254</v>
      </c>
      <c r="V28" s="7">
        <f t="shared" si="21"/>
        <v>878.58337746985012</v>
      </c>
    </row>
    <row r="29" spans="4:22" x14ac:dyDescent="0.25">
      <c r="D29">
        <v>330</v>
      </c>
      <c r="E29" s="9">
        <f t="shared" si="7"/>
        <v>2.1</v>
      </c>
      <c r="F29" s="7">
        <f t="shared" si="8"/>
        <v>4761.9047619047615</v>
      </c>
      <c r="G29" s="4">
        <f t="shared" si="9"/>
        <v>0.47619047619047616</v>
      </c>
      <c r="H29" s="4">
        <f t="shared" si="10"/>
        <v>-0.3222192947339193</v>
      </c>
      <c r="I29" s="4">
        <f t="shared" si="11"/>
        <v>-9.3804743736221045E-5</v>
      </c>
      <c r="J29" s="4">
        <f t="shared" si="12"/>
        <v>3.2602116909443094E-3</v>
      </c>
      <c r="K29" s="4">
        <f t="shared" si="13"/>
        <v>306.72854857175037</v>
      </c>
      <c r="L29" s="3">
        <f t="shared" si="14"/>
        <v>33.578548571750389</v>
      </c>
      <c r="N29">
        <v>7</v>
      </c>
      <c r="O29">
        <f t="shared" si="15"/>
        <v>280.14999999999998</v>
      </c>
      <c r="P29" s="5">
        <f t="shared" si="16"/>
        <v>3.5695163305372126E-3</v>
      </c>
      <c r="Q29" s="4">
        <f t="shared" si="17"/>
        <v>2.1549989585668231E-4</v>
      </c>
      <c r="R29">
        <f t="shared" si="18"/>
        <v>0.7402421422677038</v>
      </c>
      <c r="S29">
        <f t="shared" si="19"/>
        <v>5.4984735754972336</v>
      </c>
      <c r="T29" s="7">
        <f t="shared" si="20"/>
        <v>54984.735754972338</v>
      </c>
      <c r="U29">
        <f t="shared" si="6"/>
        <v>1.1818686561405487</v>
      </c>
      <c r="V29" s="7">
        <f t="shared" si="21"/>
        <v>865.57841659043379</v>
      </c>
    </row>
    <row r="30" spans="4:22" x14ac:dyDescent="0.25">
      <c r="D30">
        <v>340</v>
      </c>
      <c r="E30" s="9">
        <f t="shared" si="7"/>
        <v>2.0088235294117647</v>
      </c>
      <c r="F30" s="7">
        <f t="shared" si="8"/>
        <v>4978.0380673499267</v>
      </c>
      <c r="G30" s="4">
        <f t="shared" si="9"/>
        <v>0.49780380673499269</v>
      </c>
      <c r="H30" s="4">
        <f t="shared" si="10"/>
        <v>-0.30294178663927745</v>
      </c>
      <c r="I30" s="4">
        <f t="shared" si="11"/>
        <v>-8.8192659865874072E-5</v>
      </c>
      <c r="J30" s="4">
        <f t="shared" si="12"/>
        <v>3.2658237748146562E-3</v>
      </c>
      <c r="K30" s="4">
        <f t="shared" si="13"/>
        <v>306.20145756540478</v>
      </c>
      <c r="L30" s="3">
        <f t="shared" si="14"/>
        <v>33.051457565404803</v>
      </c>
      <c r="N30">
        <v>8</v>
      </c>
      <c r="O30">
        <f t="shared" si="15"/>
        <v>281.14999999999998</v>
      </c>
      <c r="P30" s="5">
        <f t="shared" si="16"/>
        <v>3.556820202738752E-3</v>
      </c>
      <c r="Q30" s="4">
        <f t="shared" si="17"/>
        <v>2.0280376805822172E-4</v>
      </c>
      <c r="R30">
        <f t="shared" si="18"/>
        <v>0.69663094327999164</v>
      </c>
      <c r="S30">
        <f t="shared" si="19"/>
        <v>4.973142953835354</v>
      </c>
      <c r="T30" s="7">
        <f t="shared" si="20"/>
        <v>49731.429538353543</v>
      </c>
      <c r="U30">
        <f t="shared" si="6"/>
        <v>1.2010800834166222</v>
      </c>
      <c r="V30" s="7">
        <f t="shared" si="21"/>
        <v>851.73338075005688</v>
      </c>
    </row>
    <row r="31" spans="4:22" x14ac:dyDescent="0.25">
      <c r="D31">
        <v>350</v>
      </c>
      <c r="E31" s="9">
        <f t="shared" si="7"/>
        <v>1.922857142857143</v>
      </c>
      <c r="F31" s="7">
        <f t="shared" si="8"/>
        <v>5200.5943536404156</v>
      </c>
      <c r="G31" s="4">
        <f t="shared" si="9"/>
        <v>0.52005943536404153</v>
      </c>
      <c r="H31" s="4">
        <f t="shared" si="10"/>
        <v>-0.28394701987370125</v>
      </c>
      <c r="I31" s="4">
        <f t="shared" si="11"/>
        <v>-8.266288788171798E-5</v>
      </c>
      <c r="J31" s="4">
        <f t="shared" si="12"/>
        <v>3.2713535467988122E-3</v>
      </c>
      <c r="K31" s="4">
        <f t="shared" si="13"/>
        <v>305.68386623284772</v>
      </c>
      <c r="L31" s="3">
        <f t="shared" si="14"/>
        <v>32.533866232847743</v>
      </c>
      <c r="N31">
        <v>9</v>
      </c>
      <c r="O31">
        <f t="shared" si="15"/>
        <v>282.14999999999998</v>
      </c>
      <c r="P31" s="5">
        <f t="shared" si="16"/>
        <v>3.5442140705298601E-3</v>
      </c>
      <c r="Q31" s="4">
        <f t="shared" si="17"/>
        <v>1.9019763584932981E-4</v>
      </c>
      <c r="R31">
        <f t="shared" si="18"/>
        <v>0.65332887914244786</v>
      </c>
      <c r="S31">
        <f t="shared" si="19"/>
        <v>4.5012058967658319</v>
      </c>
      <c r="T31" s="7">
        <f t="shared" si="20"/>
        <v>45012.058967658319</v>
      </c>
      <c r="U31">
        <f t="shared" si="6"/>
        <v>1.2221626877185314</v>
      </c>
      <c r="V31" s="7">
        <f t="shared" si="21"/>
        <v>837.04077229659356</v>
      </c>
    </row>
    <row r="32" spans="4:22" x14ac:dyDescent="0.25">
      <c r="D32">
        <v>360</v>
      </c>
      <c r="E32" s="9">
        <f t="shared" si="7"/>
        <v>1.8416666666666668</v>
      </c>
      <c r="F32" s="7">
        <f t="shared" si="8"/>
        <v>5429.8642533936645</v>
      </c>
      <c r="G32" s="4">
        <f t="shared" si="9"/>
        <v>0.54298642533936647</v>
      </c>
      <c r="H32" s="4">
        <f t="shared" si="10"/>
        <v>-0.26521102763748589</v>
      </c>
      <c r="I32" s="4">
        <f t="shared" si="11"/>
        <v>-7.7208450549486429E-5</v>
      </c>
      <c r="J32" s="4">
        <f t="shared" si="12"/>
        <v>3.2768079841310441E-3</v>
      </c>
      <c r="K32" s="4">
        <f t="shared" si="13"/>
        <v>305.17503767166374</v>
      </c>
      <c r="L32" s="3">
        <f t="shared" si="14"/>
        <v>32.025037671663767</v>
      </c>
      <c r="N32">
        <v>10</v>
      </c>
      <c r="O32">
        <f t="shared" si="15"/>
        <v>283.14999999999998</v>
      </c>
      <c r="P32" s="5">
        <f t="shared" si="16"/>
        <v>3.5316969803990822E-3</v>
      </c>
      <c r="Q32" s="4">
        <f t="shared" si="17"/>
        <v>1.7768054571855188E-4</v>
      </c>
      <c r="R32">
        <f t="shared" si="18"/>
        <v>0.61033267454322571</v>
      </c>
      <c r="S32">
        <f t="shared" si="19"/>
        <v>4.0769245530949707</v>
      </c>
      <c r="T32" s="7">
        <f t="shared" si="20"/>
        <v>40769.245530949709</v>
      </c>
      <c r="U32">
        <f t="shared" si="6"/>
        <v>1.2452829300559061</v>
      </c>
      <c r="V32" s="7">
        <f t="shared" si="21"/>
        <v>821.50005858835084</v>
      </c>
    </row>
    <row r="33" spans="4:22" x14ac:dyDescent="0.25">
      <c r="D33">
        <v>370</v>
      </c>
      <c r="E33" s="9">
        <f t="shared" si="7"/>
        <v>1.7648648648648648</v>
      </c>
      <c r="F33" s="7">
        <f t="shared" si="8"/>
        <v>5666.1562021439513</v>
      </c>
      <c r="G33" s="4">
        <f t="shared" si="9"/>
        <v>0.56661562021439515</v>
      </c>
      <c r="H33" s="4">
        <f t="shared" si="10"/>
        <v>-0.24671145720807888</v>
      </c>
      <c r="I33" s="4">
        <f t="shared" si="11"/>
        <v>-7.1822840526369403E-5</v>
      </c>
      <c r="J33" s="4">
        <f t="shared" si="12"/>
        <v>3.2821935941541609E-3</v>
      </c>
      <c r="K33" s="4">
        <f t="shared" si="13"/>
        <v>304.67428910381062</v>
      </c>
      <c r="L33" s="3">
        <f t="shared" si="14"/>
        <v>31.524289103810645</v>
      </c>
      <c r="N33">
        <v>11</v>
      </c>
      <c r="O33">
        <f t="shared" si="15"/>
        <v>284.14999999999998</v>
      </c>
      <c r="P33" s="5">
        <f t="shared" si="16"/>
        <v>3.5192679922576107E-3</v>
      </c>
      <c r="Q33" s="4">
        <f t="shared" si="17"/>
        <v>1.6525155757708037E-4</v>
      </c>
      <c r="R33">
        <f t="shared" si="18"/>
        <v>0.56763910027727105</v>
      </c>
      <c r="S33">
        <f t="shared" si="19"/>
        <v>3.6952097936407582</v>
      </c>
      <c r="T33" s="7">
        <f t="shared" si="20"/>
        <v>36952.097936407583</v>
      </c>
      <c r="U33">
        <f t="shared" si="6"/>
        <v>1.2706206293674969</v>
      </c>
      <c r="V33" s="7">
        <f t="shared" si="21"/>
        <v>805.11836212610513</v>
      </c>
    </row>
    <row r="34" spans="4:22" x14ac:dyDescent="0.25">
      <c r="D34">
        <v>380</v>
      </c>
      <c r="E34" s="9">
        <f t="shared" si="7"/>
        <v>1.6921052631578948</v>
      </c>
      <c r="F34" s="7">
        <f t="shared" si="8"/>
        <v>5909.7978227060648</v>
      </c>
      <c r="G34" s="4">
        <f t="shared" si="9"/>
        <v>0.59097978227060644</v>
      </c>
      <c r="H34" s="4">
        <f t="shared" si="10"/>
        <v>-0.228427376307412</v>
      </c>
      <c r="I34" s="4">
        <f t="shared" si="11"/>
        <v>-6.6499963990512958E-5</v>
      </c>
      <c r="J34" s="4">
        <f t="shared" si="12"/>
        <v>3.2875164706900172E-3</v>
      </c>
      <c r="K34" s="4">
        <f t="shared" si="13"/>
        <v>304.18098552981849</v>
      </c>
      <c r="L34" s="3">
        <f t="shared" si="14"/>
        <v>31.030985529818508</v>
      </c>
      <c r="N34">
        <v>12</v>
      </c>
      <c r="O34">
        <f t="shared" si="15"/>
        <v>285.14999999999998</v>
      </c>
      <c r="P34" s="5">
        <f t="shared" si="16"/>
        <v>3.5069261792039282E-3</v>
      </c>
      <c r="Q34" s="4">
        <f t="shared" si="17"/>
        <v>1.5290974452339791E-4</v>
      </c>
      <c r="R34">
        <f t="shared" si="18"/>
        <v>0.52524497243787183</v>
      </c>
      <c r="S34">
        <f t="shared" si="19"/>
        <v>3.3515443637292357</v>
      </c>
      <c r="T34" s="7">
        <f t="shared" si="20"/>
        <v>33515.443637292359</v>
      </c>
      <c r="U34">
        <f t="shared" si="6"/>
        <v>1.2983699129339015</v>
      </c>
      <c r="V34" s="7">
        <f t="shared" si="21"/>
        <v>787.9110489308448</v>
      </c>
    </row>
    <row r="35" spans="4:22" x14ac:dyDescent="0.25">
      <c r="D35">
        <v>390</v>
      </c>
      <c r="E35" s="9">
        <f t="shared" si="7"/>
        <v>1.6230769230769231</v>
      </c>
      <c r="F35" s="7">
        <f t="shared" si="8"/>
        <v>6161.1374407582935</v>
      </c>
      <c r="G35" s="4">
        <f t="shared" si="9"/>
        <v>0.61611374407582931</v>
      </c>
      <c r="H35" s="4">
        <f t="shared" si="10"/>
        <v>-0.21033910299085595</v>
      </c>
      <c r="I35" s="4">
        <f t="shared" si="11"/>
        <v>-6.123409111815312E-5</v>
      </c>
      <c r="J35" s="4">
        <f t="shared" si="12"/>
        <v>3.2927823435623771E-3</v>
      </c>
      <c r="K35" s="4">
        <f t="shared" si="13"/>
        <v>303.69453418476655</v>
      </c>
      <c r="L35" s="3">
        <f t="shared" si="14"/>
        <v>30.544534184766576</v>
      </c>
      <c r="N35">
        <v>13</v>
      </c>
      <c r="O35">
        <f t="shared" si="15"/>
        <v>286.14999999999998</v>
      </c>
      <c r="P35" s="5">
        <f t="shared" si="16"/>
        <v>3.4946706272933779E-3</v>
      </c>
      <c r="Q35" s="4">
        <f t="shared" si="17"/>
        <v>1.4065419261284759E-4</v>
      </c>
      <c r="R35">
        <f t="shared" si="18"/>
        <v>0.48314715162513144</v>
      </c>
      <c r="S35">
        <f t="shared" si="19"/>
        <v>3.0419155407040175</v>
      </c>
      <c r="T35" s="7">
        <f t="shared" si="20"/>
        <v>30419.155407040176</v>
      </c>
      <c r="U35">
        <f t="shared" si="6"/>
        <v>1.3287402252360239</v>
      </c>
      <c r="V35" s="7">
        <f t="shared" si="21"/>
        <v>769.90218296302783</v>
      </c>
    </row>
    <row r="36" spans="4:22" x14ac:dyDescent="0.25">
      <c r="D36">
        <v>400</v>
      </c>
      <c r="E36" s="9">
        <f t="shared" si="7"/>
        <v>1.5575000000000001</v>
      </c>
      <c r="F36" s="7">
        <f t="shared" si="8"/>
        <v>6420.5457463884422</v>
      </c>
      <c r="G36" s="4">
        <f t="shared" si="9"/>
        <v>0.64205457463884419</v>
      </c>
      <c r="H36" s="4">
        <f t="shared" si="10"/>
        <v>-0.1924280553312073</v>
      </c>
      <c r="I36" s="4">
        <f t="shared" si="11"/>
        <v>-5.6019812323495572E-5</v>
      </c>
      <c r="J36" s="4">
        <f t="shared" si="12"/>
        <v>3.2979966223570349E-3</v>
      </c>
      <c r="K36" s="4">
        <f t="shared" si="13"/>
        <v>303.21437966947133</v>
      </c>
      <c r="L36" s="3">
        <f t="shared" si="14"/>
        <v>30.06437966947135</v>
      </c>
      <c r="N36">
        <v>14</v>
      </c>
      <c r="O36">
        <f t="shared" si="15"/>
        <v>287.14999999999998</v>
      </c>
      <c r="P36" s="5">
        <f t="shared" si="16"/>
        <v>3.4825004353125546E-3</v>
      </c>
      <c r="Q36" s="4">
        <f t="shared" si="17"/>
        <v>1.2848400063202427E-4</v>
      </c>
      <c r="R36">
        <f t="shared" si="18"/>
        <v>0.44134254217100338</v>
      </c>
      <c r="S36">
        <f t="shared" si="19"/>
        <v>2.7627560725872407</v>
      </c>
      <c r="T36" s="7">
        <f t="shared" si="20"/>
        <v>27627.560725872405</v>
      </c>
      <c r="U36">
        <f t="shared" si="6"/>
        <v>1.3619573982380317</v>
      </c>
      <c r="V36" s="7">
        <f t="shared" si="21"/>
        <v>751.12481588885089</v>
      </c>
    </row>
    <row r="37" spans="4:22" x14ac:dyDescent="0.25">
      <c r="D37">
        <v>410</v>
      </c>
      <c r="E37" s="9">
        <f t="shared" si="7"/>
        <v>1.4951219512195122</v>
      </c>
      <c r="F37" s="7">
        <f t="shared" si="8"/>
        <v>6688.4176182707997</v>
      </c>
      <c r="G37" s="4">
        <f t="shared" si="9"/>
        <v>0.66884176182707999</v>
      </c>
      <c r="H37" s="4">
        <f t="shared" si="10"/>
        <v>-0.17467661779867952</v>
      </c>
      <c r="I37" s="4">
        <f t="shared" si="11"/>
        <v>-5.0851999359149787E-5</v>
      </c>
      <c r="J37" s="4">
        <f t="shared" si="12"/>
        <v>3.3031644353213804E-3</v>
      </c>
      <c r="K37" s="4">
        <f t="shared" si="13"/>
        <v>302.73999965209282</v>
      </c>
      <c r="L37" s="3">
        <f t="shared" si="14"/>
        <v>29.589999652092843</v>
      </c>
      <c r="N37">
        <v>15</v>
      </c>
      <c r="O37">
        <f t="shared" si="15"/>
        <v>288.14999999999998</v>
      </c>
      <c r="P37" s="5">
        <f t="shared" si="16"/>
        <v>3.4704147145583901E-3</v>
      </c>
      <c r="Q37" s="4">
        <f t="shared" si="17"/>
        <v>1.163982798778598E-4</v>
      </c>
      <c r="R37">
        <f t="shared" si="18"/>
        <v>0.39982809138044839</v>
      </c>
      <c r="S37">
        <f t="shared" si="19"/>
        <v>2.5108923376525025</v>
      </c>
      <c r="T37" s="7">
        <f t="shared" si="20"/>
        <v>25108.923376525025</v>
      </c>
      <c r="U37">
        <f t="shared" si="6"/>
        <v>1.398264786189489</v>
      </c>
      <c r="V37" s="7">
        <f t="shared" si="21"/>
        <v>731.62108500769023</v>
      </c>
    </row>
    <row r="38" spans="4:22" x14ac:dyDescent="0.25">
      <c r="D38">
        <v>420</v>
      </c>
      <c r="E38" s="9">
        <f t="shared" si="7"/>
        <v>1.4357142857142855</v>
      </c>
      <c r="F38" s="7">
        <f t="shared" si="8"/>
        <v>6965.174129353235</v>
      </c>
      <c r="G38" s="4">
        <f t="shared" si="9"/>
        <v>0.69651741293532354</v>
      </c>
      <c r="H38" s="4">
        <f t="shared" si="10"/>
        <v>-0.15706802174225074</v>
      </c>
      <c r="I38" s="4">
        <f t="shared" si="11"/>
        <v>-4.5725770521761494E-5</v>
      </c>
      <c r="J38" s="4">
        <f t="shared" si="12"/>
        <v>3.308290664158769E-3</v>
      </c>
      <c r="K38" s="4">
        <f t="shared" si="13"/>
        <v>302.27090105284918</v>
      </c>
      <c r="L38" s="3">
        <f t="shared" si="14"/>
        <v>29.120901052849206</v>
      </c>
      <c r="N38">
        <v>16</v>
      </c>
      <c r="O38">
        <f t="shared" si="15"/>
        <v>289.14999999999998</v>
      </c>
      <c r="P38" s="5">
        <f t="shared" si="16"/>
        <v>3.4584125886218228E-3</v>
      </c>
      <c r="Q38" s="4">
        <f t="shared" si="17"/>
        <v>1.0439615394129253E-4</v>
      </c>
      <c r="R38">
        <f t="shared" si="18"/>
        <v>0.35860078878833984</v>
      </c>
      <c r="S38">
        <f t="shared" si="19"/>
        <v>2.2834988056316701</v>
      </c>
      <c r="T38" s="7">
        <f t="shared" si="20"/>
        <v>22834.988056316699</v>
      </c>
      <c r="U38">
        <f t="shared" si="6"/>
        <v>1.4379244681598931</v>
      </c>
      <c r="V38" s="7">
        <f t="shared" si="21"/>
        <v>711.44209772654438</v>
      </c>
    </row>
    <row r="39" spans="4:22" x14ac:dyDescent="0.25">
      <c r="D39">
        <v>430</v>
      </c>
      <c r="E39" s="9">
        <f t="shared" si="7"/>
        <v>1.3790697674418606</v>
      </c>
      <c r="F39" s="7">
        <f t="shared" si="8"/>
        <v>7251.2647554806063</v>
      </c>
      <c r="G39" s="4">
        <f t="shared" si="9"/>
        <v>0.72512647554806064</v>
      </c>
      <c r="H39" s="4">
        <f t="shared" si="10"/>
        <v>-0.13958623778467613</v>
      </c>
      <c r="I39" s="4">
        <f t="shared" si="11"/>
        <v>-4.063645932596103E-5</v>
      </c>
      <c r="J39" s="4">
        <f t="shared" si="12"/>
        <v>3.3133799753545692E-3</v>
      </c>
      <c r="K39" s="4">
        <f t="shared" si="13"/>
        <v>301.80661663864515</v>
      </c>
      <c r="L39" s="3">
        <f t="shared" si="14"/>
        <v>28.656616638645175</v>
      </c>
      <c r="N39">
        <v>17</v>
      </c>
      <c r="O39">
        <f t="shared" si="15"/>
        <v>290.14999999999998</v>
      </c>
      <c r="P39" s="5">
        <f t="shared" si="16"/>
        <v>3.4464931931759437E-3</v>
      </c>
      <c r="Q39" s="4">
        <f t="shared" si="17"/>
        <v>9.2476758495413369E-5</v>
      </c>
      <c r="R39">
        <f t="shared" si="18"/>
        <v>0.3176576654317449</v>
      </c>
      <c r="S39">
        <f t="shared" si="19"/>
        <v>2.0780580028211446</v>
      </c>
      <c r="T39" s="7">
        <f t="shared" si="20"/>
        <v>20780.580028211447</v>
      </c>
      <c r="U39">
        <f t="shared" si="6"/>
        <v>1.4812185216401144</v>
      </c>
      <c r="V39" s="7">
        <f t="shared" si="21"/>
        <v>690.64758849170948</v>
      </c>
    </row>
    <row r="40" spans="4:22" x14ac:dyDescent="0.25">
      <c r="D40">
        <v>440</v>
      </c>
      <c r="E40" s="9">
        <f t="shared" si="7"/>
        <v>1.3250000000000002</v>
      </c>
      <c r="F40" s="7">
        <f t="shared" si="8"/>
        <v>7547.169811320754</v>
      </c>
      <c r="G40" s="4">
        <f t="shared" si="9"/>
        <v>0.75471698113207542</v>
      </c>
      <c r="H40" s="4">
        <f t="shared" si="10"/>
        <v>-0.12221587827282669</v>
      </c>
      <c r="I40" s="4">
        <f t="shared" si="11"/>
        <v>-3.55795861056264E-5</v>
      </c>
      <c r="J40" s="4">
        <f t="shared" si="12"/>
        <v>3.318436848574904E-3</v>
      </c>
      <c r="K40" s="4">
        <f t="shared" si="13"/>
        <v>301.3467019658512</v>
      </c>
      <c r="L40" s="3">
        <f t="shared" si="14"/>
        <v>28.196701965851219</v>
      </c>
      <c r="N40">
        <v>18</v>
      </c>
      <c r="O40">
        <f t="shared" si="15"/>
        <v>291.14999999999998</v>
      </c>
      <c r="P40" s="5">
        <f t="shared" si="16"/>
        <v>3.4346556757685045E-3</v>
      </c>
      <c r="Q40" s="4">
        <f t="shared" si="17"/>
        <v>8.0639241087974208E-5</v>
      </c>
      <c r="R40">
        <f t="shared" si="18"/>
        <v>0.27699579313719142</v>
      </c>
      <c r="S40">
        <f t="shared" si="19"/>
        <v>1.8923252882452923</v>
      </c>
      <c r="T40" s="7">
        <f t="shared" si="20"/>
        <v>18923.252882452922</v>
      </c>
      <c r="U40">
        <f t="shared" si="6"/>
        <v>1.5284503706692394</v>
      </c>
      <c r="V40" s="7">
        <f t="shared" si="21"/>
        <v>669.30534326219208</v>
      </c>
    </row>
    <row r="41" spans="4:22" x14ac:dyDescent="0.25">
      <c r="D41">
        <v>450</v>
      </c>
      <c r="E41" s="9">
        <f t="shared" si="7"/>
        <v>1.2733333333333334</v>
      </c>
      <c r="F41" s="7">
        <f t="shared" si="8"/>
        <v>7853.4031413612556</v>
      </c>
      <c r="G41" s="4">
        <f t="shared" si="9"/>
        <v>0.78534031413612559</v>
      </c>
      <c r="H41" s="4">
        <f t="shared" si="10"/>
        <v>-0.10494210819204633</v>
      </c>
      <c r="I41" s="4">
        <f t="shared" si="11"/>
        <v>-3.0550832079198346E-5</v>
      </c>
      <c r="J41" s="4">
        <f t="shared" si="12"/>
        <v>3.323465602601332E-3</v>
      </c>
      <c r="K41" s="4">
        <f t="shared" si="13"/>
        <v>300.89073261877098</v>
      </c>
      <c r="L41" s="3">
        <f t="shared" si="14"/>
        <v>27.740732618771005</v>
      </c>
      <c r="N41">
        <v>19</v>
      </c>
      <c r="O41">
        <f t="shared" si="15"/>
        <v>292.14999999999998</v>
      </c>
      <c r="P41" s="5">
        <f t="shared" si="16"/>
        <v>3.4228991956186893E-3</v>
      </c>
      <c r="Q41" s="4">
        <f t="shared" si="17"/>
        <v>6.8882760938158982E-5</v>
      </c>
      <c r="R41">
        <f t="shared" si="18"/>
        <v>0.2366122838225761</v>
      </c>
      <c r="S41">
        <f t="shared" si="19"/>
        <v>1.7242978386347416</v>
      </c>
      <c r="T41" s="7">
        <f t="shared" si="20"/>
        <v>17242.978386347415</v>
      </c>
      <c r="U41">
        <f t="shared" si="6"/>
        <v>1.5799462120719101</v>
      </c>
      <c r="V41" s="7">
        <f t="shared" si="21"/>
        <v>647.49039694108205</v>
      </c>
    </row>
    <row r="42" spans="4:22" x14ac:dyDescent="0.25">
      <c r="D42">
        <v>460</v>
      </c>
      <c r="E42" s="9">
        <f t="shared" si="7"/>
        <v>1.223913043478261</v>
      </c>
      <c r="F42" s="7">
        <f t="shared" si="8"/>
        <v>8170.5150976909408</v>
      </c>
      <c r="G42" s="4">
        <f t="shared" si="9"/>
        <v>0.81705150976909413</v>
      </c>
      <c r="H42" s="4">
        <f t="shared" si="10"/>
        <v>-8.7750563169772158E-2</v>
      </c>
      <c r="I42" s="4">
        <f t="shared" si="11"/>
        <v>-2.554601547882741E-5</v>
      </c>
      <c r="J42" s="4">
        <f t="shared" si="12"/>
        <v>3.3284704192017029E-3</v>
      </c>
      <c r="K42" s="4">
        <f t="shared" si="13"/>
        <v>300.43830169890441</v>
      </c>
      <c r="L42" s="3">
        <f t="shared" si="14"/>
        <v>27.288301698904434</v>
      </c>
      <c r="N42">
        <v>20</v>
      </c>
      <c r="O42">
        <f t="shared" si="15"/>
        <v>293.14999999999998</v>
      </c>
      <c r="P42" s="5">
        <f t="shared" si="16"/>
        <v>3.4112229234180458E-3</v>
      </c>
      <c r="Q42" s="4">
        <f t="shared" si="17"/>
        <v>5.7206488737515486E-5</v>
      </c>
      <c r="R42">
        <f t="shared" si="18"/>
        <v>0.19650428881336571</v>
      </c>
      <c r="S42">
        <f t="shared" si="19"/>
        <v>1.5721873182984523</v>
      </c>
      <c r="T42" s="7">
        <f t="shared" si="20"/>
        <v>15721.873182984522</v>
      </c>
      <c r="U42">
        <f t="shared" si="6"/>
        <v>1.6360565235205438</v>
      </c>
      <c r="V42" s="7">
        <f t="shared" si="21"/>
        <v>625.28402001580014</v>
      </c>
    </row>
    <row r="43" spans="4:22" x14ac:dyDescent="0.25">
      <c r="D43">
        <v>470</v>
      </c>
      <c r="E43" s="9">
        <f t="shared" si="7"/>
        <v>1.176595744680851</v>
      </c>
      <c r="F43" s="7">
        <f t="shared" si="8"/>
        <v>8499.0958408679926</v>
      </c>
      <c r="G43" s="4">
        <f t="shared" si="9"/>
        <v>0.84990958408679929</v>
      </c>
      <c r="H43" s="4">
        <f t="shared" si="10"/>
        <v>-7.0627273368980795E-2</v>
      </c>
      <c r="I43" s="4">
        <f t="shared" si="11"/>
        <v>-2.0561069394171994E-5</v>
      </c>
      <c r="J43" s="4">
        <f t="shared" si="12"/>
        <v>3.3334553652863584E-3</v>
      </c>
      <c r="K43" s="4">
        <f t="shared" si="13"/>
        <v>299.98901752629155</v>
      </c>
      <c r="L43" s="3">
        <f t="shared" si="14"/>
        <v>26.83901752629157</v>
      </c>
      <c r="N43">
        <v>21</v>
      </c>
      <c r="O43">
        <f t="shared" si="15"/>
        <v>294.14999999999998</v>
      </c>
      <c r="P43" s="5">
        <f t="shared" si="16"/>
        <v>3.3996260411354754E-3</v>
      </c>
      <c r="Q43" s="4">
        <f t="shared" si="17"/>
        <v>4.5609606454945131E-5</v>
      </c>
      <c r="R43">
        <f t="shared" si="18"/>
        <v>0.15666899817273652</v>
      </c>
      <c r="S43">
        <f t="shared" si="19"/>
        <v>1.4343957777322918</v>
      </c>
      <c r="T43" s="7">
        <f t="shared" si="20"/>
        <v>14343.957777322918</v>
      </c>
      <c r="U43">
        <f t="shared" si="6"/>
        <v>1.6971576572687281</v>
      </c>
      <c r="V43" s="7">
        <f t="shared" si="21"/>
        <v>602.77252123196126</v>
      </c>
    </row>
    <row r="44" spans="4:22" x14ac:dyDescent="0.25">
      <c r="D44">
        <v>480</v>
      </c>
      <c r="E44" s="9">
        <f t="shared" si="7"/>
        <v>1.1312500000000001</v>
      </c>
      <c r="F44" s="7">
        <f t="shared" si="8"/>
        <v>8839.7790055248606</v>
      </c>
      <c r="G44" s="4">
        <f t="shared" si="9"/>
        <v>0.88397790055248604</v>
      </c>
      <c r="H44" s="4">
        <f t="shared" si="10"/>
        <v>-5.3558592213259801E-2</v>
      </c>
      <c r="I44" s="4">
        <f t="shared" si="11"/>
        <v>-1.5592021022783058E-5</v>
      </c>
      <c r="J44" s="4">
        <f t="shared" si="12"/>
        <v>3.3384244136577474E-3</v>
      </c>
      <c r="K44" s="4">
        <f t="shared" si="13"/>
        <v>299.54250151925686</v>
      </c>
      <c r="L44" s="3">
        <f t="shared" si="14"/>
        <v>26.392501519256882</v>
      </c>
      <c r="N44">
        <v>22</v>
      </c>
      <c r="O44">
        <f t="shared" si="15"/>
        <v>295.14999999999998</v>
      </c>
      <c r="P44" s="5">
        <f t="shared" si="16"/>
        <v>3.3881077418261903E-3</v>
      </c>
      <c r="Q44" s="4">
        <f t="shared" si="17"/>
        <v>3.4091307145660017E-5</v>
      </c>
      <c r="R44">
        <f t="shared" si="18"/>
        <v>0.11710364004534216</v>
      </c>
      <c r="S44">
        <f t="shared" si="19"/>
        <v>1.3094943834855075</v>
      </c>
      <c r="T44" s="7">
        <f t="shared" si="20"/>
        <v>13094.943834855076</v>
      </c>
      <c r="U44">
        <f t="shared" si="6"/>
        <v>1.7636535235365272</v>
      </c>
      <c r="V44" s="7">
        <f t="shared" si="21"/>
        <v>580.0459026377539</v>
      </c>
    </row>
    <row r="45" spans="4:22" x14ac:dyDescent="0.25">
      <c r="D45">
        <v>490</v>
      </c>
      <c r="E45" s="9">
        <f t="shared" si="7"/>
        <v>1.0877551020408163</v>
      </c>
      <c r="F45" s="7">
        <f t="shared" si="8"/>
        <v>9193.245778611632</v>
      </c>
      <c r="G45" s="4">
        <f t="shared" si="9"/>
        <v>0.91932457786116317</v>
      </c>
      <c r="H45" s="4">
        <f t="shared" si="10"/>
        <v>-3.6531128998058625E-2</v>
      </c>
      <c r="I45" s="4">
        <f t="shared" si="11"/>
        <v>-1.0634972051836572E-5</v>
      </c>
      <c r="J45" s="4">
        <f t="shared" si="12"/>
        <v>3.3433814626286939E-3</v>
      </c>
      <c r="K45" s="4">
        <f t="shared" si="13"/>
        <v>299.09838622295939</v>
      </c>
      <c r="L45" s="3">
        <f t="shared" si="14"/>
        <v>25.948386222959414</v>
      </c>
      <c r="N45">
        <v>23</v>
      </c>
      <c r="O45">
        <f t="shared" si="15"/>
        <v>296.14999999999998</v>
      </c>
      <c r="P45" s="5">
        <f t="shared" si="16"/>
        <v>3.3766672294445383E-3</v>
      </c>
      <c r="Q45" s="4">
        <f t="shared" si="17"/>
        <v>2.2650794764008005E-5</v>
      </c>
      <c r="R45">
        <f t="shared" si="18"/>
        <v>7.780548001436749E-2</v>
      </c>
      <c r="S45">
        <f t="shared" si="19"/>
        <v>1.1962046326595188</v>
      </c>
      <c r="T45" s="7">
        <f t="shared" si="20"/>
        <v>11962.046326595188</v>
      </c>
      <c r="U45">
        <f t="shared" ref="U45:U110" si="22">($B$4/T45)+1</f>
        <v>1.835977367665516</v>
      </c>
      <c r="V45" s="7">
        <f t="shared" si="21"/>
        <v>557.19641103243339</v>
      </c>
    </row>
    <row r="46" spans="4:22" x14ac:dyDescent="0.25">
      <c r="D46">
        <v>500</v>
      </c>
      <c r="E46" s="9">
        <f t="shared" si="7"/>
        <v>1.0459999999999998</v>
      </c>
      <c r="F46" s="7">
        <f t="shared" si="8"/>
        <v>9560.2294455066931</v>
      </c>
      <c r="G46" s="4">
        <f t="shared" si="9"/>
        <v>0.95602294455066927</v>
      </c>
      <c r="H46" s="4">
        <f t="shared" si="10"/>
        <v>-1.9531684531255408E-2</v>
      </c>
      <c r="I46" s="4">
        <f t="shared" si="11"/>
        <v>-5.6860799217628556E-6</v>
      </c>
      <c r="J46" s="4">
        <f t="shared" si="12"/>
        <v>3.3483303547587676E-3</v>
      </c>
      <c r="K46" s="4">
        <f t="shared" si="13"/>
        <v>298.65631346045768</v>
      </c>
      <c r="L46" s="3">
        <f t="shared" si="14"/>
        <v>25.506313460457704</v>
      </c>
      <c r="N46">
        <v>24</v>
      </c>
      <c r="O46">
        <f t="shared" si="15"/>
        <v>297.14999999999998</v>
      </c>
      <c r="P46" s="5">
        <f t="shared" si="16"/>
        <v>3.3653037186606094E-3</v>
      </c>
      <c r="Q46" s="4">
        <f t="shared" si="17"/>
        <v>1.1287283980079051E-5</v>
      </c>
      <c r="R46">
        <f t="shared" si="18"/>
        <v>3.8771820471571544E-2</v>
      </c>
      <c r="S46">
        <f t="shared" si="19"/>
        <v>1.0933817495211435</v>
      </c>
      <c r="T46" s="7">
        <f t="shared" si="20"/>
        <v>10933.817495211435</v>
      </c>
      <c r="U46">
        <f t="shared" si="22"/>
        <v>1.9145936453008834</v>
      </c>
      <c r="V46" s="7">
        <f>$B$5/U46</f>
        <v>534.31703511124567</v>
      </c>
    </row>
    <row r="47" spans="4:22" x14ac:dyDescent="0.25">
      <c r="D47">
        <v>510</v>
      </c>
      <c r="E47" s="9">
        <f t="shared" si="7"/>
        <v>1.0058823529411764</v>
      </c>
      <c r="F47" s="7">
        <f t="shared" si="8"/>
        <v>9941.520467836257</v>
      </c>
      <c r="G47" s="4">
        <f t="shared" si="9"/>
        <v>0.99415204678362568</v>
      </c>
      <c r="H47" s="4">
        <f t="shared" si="10"/>
        <v>-2.5471890138799315E-3</v>
      </c>
      <c r="I47" s="4">
        <f t="shared" si="11"/>
        <v>-7.4153974203200331E-7</v>
      </c>
      <c r="J47" s="4">
        <f t="shared" si="12"/>
        <v>3.3532748949384981E-3</v>
      </c>
      <c r="K47" s="4">
        <f t="shared" si="13"/>
        <v>298.21593258262857</v>
      </c>
      <c r="L47" s="3">
        <f t="shared" si="14"/>
        <v>25.065932582628591</v>
      </c>
      <c r="N47">
        <v>25</v>
      </c>
      <c r="O47">
        <f t="shared" si="15"/>
        <v>298.14999999999998</v>
      </c>
      <c r="P47" s="5">
        <f t="shared" si="16"/>
        <v>3.3540164346805303E-3</v>
      </c>
      <c r="Q47" s="4">
        <f t="shared" si="17"/>
        <v>0</v>
      </c>
      <c r="R47">
        <f t="shared" si="18"/>
        <v>0</v>
      </c>
      <c r="S47">
        <f t="shared" si="19"/>
        <v>1</v>
      </c>
      <c r="T47" s="7">
        <f t="shared" si="20"/>
        <v>10000</v>
      </c>
      <c r="U47">
        <f t="shared" si="22"/>
        <v>2</v>
      </c>
      <c r="V47" s="7">
        <f>$B$5/U47</f>
        <v>511.5</v>
      </c>
    </row>
    <row r="48" spans="4:22" x14ac:dyDescent="0.25">
      <c r="D48">
        <v>520</v>
      </c>
      <c r="E48" s="9">
        <f t="shared" si="7"/>
        <v>0.9673076923076922</v>
      </c>
      <c r="F48" s="7">
        <f>$B$4/E48</f>
        <v>10337.972166998014</v>
      </c>
      <c r="G48" s="4">
        <f t="shared" si="9"/>
        <v>1.0337972166998013</v>
      </c>
      <c r="H48" s="4">
        <f t="shared" si="10"/>
        <v>1.4435358578871803E-2</v>
      </c>
      <c r="I48" s="4">
        <f t="shared" si="11"/>
        <v>4.2024333562945575E-6</v>
      </c>
      <c r="J48" s="4">
        <f t="shared" si="12"/>
        <v>3.3582188680368248E-3</v>
      </c>
      <c r="K48" s="4">
        <f t="shared" si="13"/>
        <v>297.77689879533915</v>
      </c>
      <c r="L48" s="3">
        <f t="shared" si="14"/>
        <v>24.626898795339173</v>
      </c>
      <c r="N48">
        <v>26</v>
      </c>
      <c r="O48">
        <f t="shared" si="15"/>
        <v>299.14999999999998</v>
      </c>
      <c r="P48" s="5">
        <f t="shared" si="16"/>
        <v>3.3428046130703662E-3</v>
      </c>
      <c r="Q48" s="4">
        <f t="shared" si="17"/>
        <v>-1.1211821610164138E-5</v>
      </c>
      <c r="R48">
        <f t="shared" si="18"/>
        <v>-3.8512607230913813E-2</v>
      </c>
      <c r="S48">
        <f t="shared" si="19"/>
        <v>0.9151396931023984</v>
      </c>
      <c r="T48" s="7">
        <f t="shared" si="20"/>
        <v>9151.3969310239845</v>
      </c>
      <c r="U48">
        <f t="shared" si="22"/>
        <v>2.0927293478112814</v>
      </c>
      <c r="V48" s="7">
        <f>$B$5/U48</f>
        <v>488.83531024684243</v>
      </c>
    </row>
    <row r="49" spans="4:22" x14ac:dyDescent="0.25">
      <c r="D49">
        <v>530</v>
      </c>
      <c r="E49" s="9">
        <f t="shared" si="7"/>
        <v>0.93018867924528292</v>
      </c>
      <c r="F49" s="7">
        <f t="shared" si="8"/>
        <v>10750.507099391481</v>
      </c>
      <c r="G49" s="4">
        <f t="shared" si="9"/>
        <v>1.0750507099391482</v>
      </c>
      <c r="H49" s="4">
        <f t="shared" si="10"/>
        <v>3.1428950323559079E-2</v>
      </c>
      <c r="I49" s="4">
        <f t="shared" si="11"/>
        <v>9.1496216371351035E-6</v>
      </c>
      <c r="J49" s="4">
        <f t="shared" si="12"/>
        <v>3.3631660563176653E-3</v>
      </c>
      <c r="K49" s="4">
        <f t="shared" si="13"/>
        <v>297.33887154382774</v>
      </c>
      <c r="L49" s="3">
        <f t="shared" si="14"/>
        <v>24.188871543827759</v>
      </c>
      <c r="N49">
        <v>27</v>
      </c>
      <c r="O49">
        <f t="shared" si="15"/>
        <v>300.14999999999998</v>
      </c>
      <c r="P49" s="5">
        <f t="shared" si="16"/>
        <v>3.331667499583542E-3</v>
      </c>
      <c r="Q49" s="4">
        <f t="shared" si="17"/>
        <v>-2.2348935096988282E-5</v>
      </c>
      <c r="R49">
        <f t="shared" si="18"/>
        <v>-7.6768592058154755E-2</v>
      </c>
      <c r="S49">
        <f t="shared" si="19"/>
        <v>0.83797566719376293</v>
      </c>
      <c r="T49" s="7">
        <f t="shared" si="20"/>
        <v>8379.75667193763</v>
      </c>
      <c r="U49">
        <f t="shared" si="22"/>
        <v>2.1933520735140544</v>
      </c>
      <c r="V49" s="7">
        <f t="shared" si="21"/>
        <v>466.40938878591072</v>
      </c>
    </row>
    <row r="50" spans="4:22" x14ac:dyDescent="0.25">
      <c r="D50">
        <v>540</v>
      </c>
      <c r="E50" s="9">
        <f t="shared" si="7"/>
        <v>0.89444444444444438</v>
      </c>
      <c r="F50" s="7">
        <f t="shared" si="8"/>
        <v>11180.124223602485</v>
      </c>
      <c r="G50" s="4">
        <f t="shared" si="9"/>
        <v>1.1180124223602486</v>
      </c>
      <c r="H50" s="4">
        <f t="shared" si="10"/>
        <v>4.8446629071456401E-2</v>
      </c>
      <c r="I50" s="4">
        <f t="shared" si="11"/>
        <v>1.4103822145984396E-5</v>
      </c>
      <c r="J50" s="4">
        <f t="shared" si="12"/>
        <v>3.3681202568265145E-3</v>
      </c>
      <c r="K50" s="4">
        <f t="shared" si="13"/>
        <v>296.90151293535246</v>
      </c>
      <c r="L50" s="3">
        <f t="shared" si="14"/>
        <v>23.75151293535248</v>
      </c>
      <c r="N50">
        <v>28</v>
      </c>
      <c r="O50">
        <f t="shared" si="15"/>
        <v>301.14999999999998</v>
      </c>
      <c r="P50" s="5">
        <f t="shared" si="16"/>
        <v>3.3206043499916988E-3</v>
      </c>
      <c r="Q50" s="4">
        <f t="shared" si="17"/>
        <v>-3.3412084688831493E-5</v>
      </c>
      <c r="R50">
        <f t="shared" si="18"/>
        <v>-0.11477051090613619</v>
      </c>
      <c r="S50">
        <f t="shared" si="19"/>
        <v>0.76776708426551754</v>
      </c>
      <c r="T50" s="7">
        <f t="shared" si="20"/>
        <v>7677.670842655175</v>
      </c>
      <c r="U50">
        <f t="shared" si="22"/>
        <v>2.3024783433593634</v>
      </c>
      <c r="V50" s="7">
        <f t="shared" si="21"/>
        <v>444.30385325901563</v>
      </c>
    </row>
    <row r="51" spans="4:22" x14ac:dyDescent="0.25">
      <c r="D51">
        <v>550</v>
      </c>
      <c r="E51" s="9">
        <f t="shared" si="7"/>
        <v>0.8600000000000001</v>
      </c>
      <c r="F51" s="7">
        <f t="shared" si="8"/>
        <v>11627.906976744185</v>
      </c>
      <c r="G51" s="4">
        <f t="shared" si="9"/>
        <v>1.1627906976744184</v>
      </c>
      <c r="H51" s="4">
        <f t="shared" si="10"/>
        <v>6.5501548756432215E-2</v>
      </c>
      <c r="I51" s="4">
        <f t="shared" si="11"/>
        <v>1.9068864266792493E-5</v>
      </c>
      <c r="J51" s="4">
        <f t="shared" si="12"/>
        <v>3.3730852989473227E-3</v>
      </c>
      <c r="K51" s="4">
        <f t="shared" si="13"/>
        <v>296.46448618185894</v>
      </c>
      <c r="L51" s="3">
        <f t="shared" si="14"/>
        <v>23.314486181858967</v>
      </c>
      <c r="N51">
        <v>29</v>
      </c>
      <c r="O51">
        <f t="shared" si="15"/>
        <v>302.14999999999998</v>
      </c>
      <c r="P51" s="5">
        <f t="shared" si="16"/>
        <v>3.3096144299189145E-3</v>
      </c>
      <c r="Q51" s="4">
        <f t="shared" si="17"/>
        <v>-4.4402004761615824E-5</v>
      </c>
      <c r="R51">
        <f t="shared" si="18"/>
        <v>-0.15252088635615035</v>
      </c>
      <c r="S51">
        <f t="shared" si="19"/>
        <v>0.70384837721534188</v>
      </c>
      <c r="T51" s="7">
        <f t="shared" si="20"/>
        <v>7038.4837721534186</v>
      </c>
      <c r="U51">
        <f t="shared" si="22"/>
        <v>2.420760539302985</v>
      </c>
      <c r="V51" s="7">
        <f t="shared" si="21"/>
        <v>422.59446293459274</v>
      </c>
    </row>
    <row r="52" spans="4:22" x14ac:dyDescent="0.25">
      <c r="D52">
        <v>560</v>
      </c>
      <c r="E52" s="9">
        <f t="shared" si="7"/>
        <v>0.82678571428571423</v>
      </c>
      <c r="F52" s="7">
        <f t="shared" si="8"/>
        <v>12095.032397408208</v>
      </c>
      <c r="G52" s="4">
        <f t="shared" si="9"/>
        <v>1.2095032397408207</v>
      </c>
      <c r="H52" s="4">
        <f t="shared" si="10"/>
        <v>8.2607035988247285E-2</v>
      </c>
      <c r="I52" s="4">
        <f t="shared" si="11"/>
        <v>2.4048627653055978E-5</v>
      </c>
      <c r="J52" s="4">
        <f t="shared" si="12"/>
        <v>3.3780650623335862E-3</v>
      </c>
      <c r="K52" s="4">
        <f t="shared" si="13"/>
        <v>296.02745404471113</v>
      </c>
      <c r="L52" s="3">
        <f t="shared" si="14"/>
        <v>22.877454044711158</v>
      </c>
      <c r="N52">
        <v>30</v>
      </c>
      <c r="O52">
        <f t="shared" si="15"/>
        <v>303.14999999999998</v>
      </c>
      <c r="P52" s="5">
        <f t="shared" si="16"/>
        <v>3.298697014679202E-3</v>
      </c>
      <c r="Q52" s="4">
        <f t="shared" si="17"/>
        <v>-5.5319420001328275E-5</v>
      </c>
      <c r="R52">
        <f t="shared" si="18"/>
        <v>-0.19002220770456263</v>
      </c>
      <c r="S52">
        <f t="shared" si="19"/>
        <v>0.64562121426617181</v>
      </c>
      <c r="T52" s="7">
        <f t="shared" si="20"/>
        <v>6456.2121426617177</v>
      </c>
      <c r="U52">
        <f t="shared" si="22"/>
        <v>2.5488958198757818</v>
      </c>
      <c r="V52" s="7">
        <f t="shared" si="21"/>
        <v>401.35025999213065</v>
      </c>
    </row>
    <row r="53" spans="4:22" x14ac:dyDescent="0.25">
      <c r="D53">
        <v>570</v>
      </c>
      <c r="E53" s="9">
        <f t="shared" si="7"/>
        <v>0.79473684210526319</v>
      </c>
      <c r="F53" s="7">
        <f t="shared" si="8"/>
        <v>12582.781456953642</v>
      </c>
      <c r="G53" s="4">
        <f t="shared" si="9"/>
        <v>1.2582781456953642</v>
      </c>
      <c r="H53" s="4">
        <f t="shared" si="10"/>
        <v>9.9776653659659514E-2</v>
      </c>
      <c r="I53" s="4">
        <f t="shared" si="11"/>
        <v>2.9047060745170163E-5</v>
      </c>
      <c r="J53" s="4">
        <f t="shared" si="12"/>
        <v>3.3830634954257004E-3</v>
      </c>
      <c r="K53" s="4">
        <f t="shared" si="13"/>
        <v>295.59007726343816</v>
      </c>
      <c r="L53" s="3">
        <f t="shared" si="14"/>
        <v>22.440077263438184</v>
      </c>
      <c r="N53">
        <v>31</v>
      </c>
      <c r="O53">
        <f t="shared" si="15"/>
        <v>304.14999999999998</v>
      </c>
      <c r="P53" s="5">
        <f t="shared" si="16"/>
        <v>3.287851389117212E-3</v>
      </c>
      <c r="Q53" s="4">
        <f t="shared" si="17"/>
        <v>-6.6165045563318283E-5</v>
      </c>
      <c r="R53">
        <f t="shared" si="18"/>
        <v>-0.22727693150999831</v>
      </c>
      <c r="S53">
        <f t="shared" si="19"/>
        <v>0.59254736130448094</v>
      </c>
      <c r="T53" s="7">
        <f t="shared" si="20"/>
        <v>5925.4736130448091</v>
      </c>
      <c r="U53">
        <f t="shared" si="22"/>
        <v>2.6876288129922989</v>
      </c>
      <c r="V53" s="7">
        <f t="shared" si="21"/>
        <v>380.63291889665095</v>
      </c>
    </row>
    <row r="54" spans="4:22" x14ac:dyDescent="0.25">
      <c r="D54">
        <v>580</v>
      </c>
      <c r="E54" s="9">
        <f t="shared" si="7"/>
        <v>0.76379310344827589</v>
      </c>
      <c r="F54" s="7">
        <f t="shared" si="8"/>
        <v>13092.55079006772</v>
      </c>
      <c r="G54" s="4">
        <f t="shared" si="9"/>
        <v>1.3092550790067721</v>
      </c>
      <c r="H54" s="4">
        <f t="shared" si="10"/>
        <v>0.11702426733986775</v>
      </c>
      <c r="I54" s="4">
        <f t="shared" si="11"/>
        <v>3.4068200098942576E-5</v>
      </c>
      <c r="J54" s="4">
        <f t="shared" si="12"/>
        <v>3.3880846347794729E-3</v>
      </c>
      <c r="K54" s="4">
        <f t="shared" si="13"/>
        <v>295.15201294996251</v>
      </c>
      <c r="L54" s="3">
        <f t="shared" si="14"/>
        <v>22.002012949962534</v>
      </c>
      <c r="N54">
        <v>32</v>
      </c>
      <c r="O54">
        <f t="shared" si="15"/>
        <v>305.14999999999998</v>
      </c>
      <c r="P54" s="5">
        <f t="shared" si="16"/>
        <v>3.2770768474520728E-3</v>
      </c>
      <c r="Q54" s="4">
        <f t="shared" si="17"/>
        <v>-7.6939587228457527E-5</v>
      </c>
      <c r="R54">
        <f t="shared" si="18"/>
        <v>-0.26428748212975162</v>
      </c>
      <c r="S54">
        <f t="shared" si="19"/>
        <v>0.54414233745508922</v>
      </c>
      <c r="T54" s="7">
        <f t="shared" si="20"/>
        <v>5441.4233745508918</v>
      </c>
      <c r="U54">
        <f t="shared" si="22"/>
        <v>2.8377544461563513</v>
      </c>
      <c r="V54" s="7">
        <f t="shared" si="21"/>
        <v>360.4963077004852</v>
      </c>
    </row>
    <row r="55" spans="4:22" x14ac:dyDescent="0.25">
      <c r="D55">
        <v>590</v>
      </c>
      <c r="E55" s="9">
        <f t="shared" si="7"/>
        <v>0.73389830508474585</v>
      </c>
      <c r="F55" s="7">
        <f t="shared" si="8"/>
        <v>13625.866050808312</v>
      </c>
      <c r="G55" s="4">
        <f t="shared" si="9"/>
        <v>1.3625866050808313</v>
      </c>
      <c r="H55" s="4">
        <f t="shared" si="10"/>
        <v>0.1343641152887787</v>
      </c>
      <c r="I55" s="4">
        <f t="shared" si="11"/>
        <v>3.9116190768203409E-5</v>
      </c>
      <c r="J55" s="4">
        <f t="shared" si="12"/>
        <v>3.3931326254487337E-3</v>
      </c>
      <c r="K55" s="4">
        <f t="shared" si="13"/>
        <v>294.71291292887571</v>
      </c>
      <c r="L55" s="3">
        <f t="shared" si="14"/>
        <v>21.562912928875733</v>
      </c>
      <c r="N55">
        <v>33</v>
      </c>
      <c r="O55">
        <f t="shared" si="15"/>
        <v>306.14999999999998</v>
      </c>
      <c r="P55" s="5">
        <f t="shared" si="16"/>
        <v>3.2663726931242859E-3</v>
      </c>
      <c r="Q55" s="4">
        <f t="shared" si="17"/>
        <v>-8.7643741556244457E-5</v>
      </c>
      <c r="R55">
        <f t="shared" si="18"/>
        <v>-0.30105625224569971</v>
      </c>
      <c r="S55">
        <f t="shared" si="19"/>
        <v>0.49996977190694541</v>
      </c>
      <c r="T55" s="7">
        <f t="shared" si="20"/>
        <v>4999.6977190694543</v>
      </c>
      <c r="U55">
        <f t="shared" si="22"/>
        <v>3.0001209196825611</v>
      </c>
      <c r="V55" s="7">
        <f t="shared" si="21"/>
        <v>340.9862560167216</v>
      </c>
    </row>
    <row r="56" spans="4:22" x14ac:dyDescent="0.25">
      <c r="D56">
        <v>600</v>
      </c>
      <c r="E56" s="9">
        <f t="shared" si="7"/>
        <v>0.70500000000000007</v>
      </c>
      <c r="F56" s="7">
        <f t="shared" si="8"/>
        <v>14184.397163120566</v>
      </c>
      <c r="G56" s="4">
        <f t="shared" si="9"/>
        <v>1.4184397163120566</v>
      </c>
      <c r="H56" s="4">
        <f t="shared" si="10"/>
        <v>0.15181088300860124</v>
      </c>
      <c r="I56" s="4">
        <f t="shared" si="11"/>
        <v>4.4195308008326417E-5</v>
      </c>
      <c r="J56" s="4">
        <f t="shared" si="12"/>
        <v>3.3982117426888565E-3</v>
      </c>
      <c r="K56" s="4">
        <f t="shared" si="13"/>
        <v>294.27242200297491</v>
      </c>
      <c r="L56" s="3">
        <f t="shared" si="14"/>
        <v>21.122422002974929</v>
      </c>
      <c r="N56">
        <v>34</v>
      </c>
      <c r="O56">
        <f t="shared" si="15"/>
        <v>307.14999999999998</v>
      </c>
      <c r="P56" s="5">
        <f t="shared" si="16"/>
        <v>3.255738238645613E-3</v>
      </c>
      <c r="Q56" s="4">
        <f t="shared" si="17"/>
        <v>-9.8278196034917286E-5</v>
      </c>
      <c r="R56">
        <f t="shared" si="18"/>
        <v>-0.33758560337994087</v>
      </c>
      <c r="S56">
        <f t="shared" si="19"/>
        <v>0.45963638110335564</v>
      </c>
      <c r="T56" s="7">
        <f t="shared" si="20"/>
        <v>4596.363811033556</v>
      </c>
      <c r="U56">
        <f t="shared" si="22"/>
        <v>3.175632828714523</v>
      </c>
      <c r="V56" s="7">
        <f t="shared" si="21"/>
        <v>322.14051660818239</v>
      </c>
    </row>
    <row r="57" spans="4:22" x14ac:dyDescent="0.25">
      <c r="D57">
        <v>610</v>
      </c>
      <c r="E57" s="9">
        <f t="shared" si="7"/>
        <v>0.67704918032786887</v>
      </c>
      <c r="F57" s="7">
        <f t="shared" si="8"/>
        <v>14769.975786924939</v>
      </c>
      <c r="G57" s="4">
        <f t="shared" si="9"/>
        <v>1.4769975786924938</v>
      </c>
      <c r="H57" s="4">
        <f t="shared" si="10"/>
        <v>0.16937978335436599</v>
      </c>
      <c r="I57" s="4">
        <f t="shared" si="11"/>
        <v>4.9309980598068699E-5</v>
      </c>
      <c r="J57" s="4">
        <f t="shared" si="12"/>
        <v>3.4033264152785992E-3</v>
      </c>
      <c r="K57" s="4">
        <f t="shared" si="13"/>
        <v>293.83017612142243</v>
      </c>
      <c r="L57" s="3">
        <f t="shared" si="14"/>
        <v>20.680176121422448</v>
      </c>
      <c r="N57">
        <v>35</v>
      </c>
      <c r="O57">
        <f t="shared" si="15"/>
        <v>308.14999999999998</v>
      </c>
      <c r="P57" s="5">
        <f t="shared" si="16"/>
        <v>3.2451728054518907E-3</v>
      </c>
      <c r="Q57" s="4">
        <f t="shared" si="17"/>
        <v>-1.0884362922863964E-4</v>
      </c>
      <c r="R57">
        <f t="shared" si="18"/>
        <v>-0.37387786640037718</v>
      </c>
      <c r="S57">
        <f t="shared" si="19"/>
        <v>0.42278749511901514</v>
      </c>
      <c r="T57" s="7">
        <f t="shared" si="20"/>
        <v>4227.8749511901515</v>
      </c>
      <c r="U57">
        <f t="shared" si="22"/>
        <v>3.3652544399840845</v>
      </c>
      <c r="V57" s="7">
        <f t="shared" si="21"/>
        <v>303.98890135773451</v>
      </c>
    </row>
    <row r="58" spans="4:22" x14ac:dyDescent="0.25">
      <c r="D58">
        <v>620</v>
      </c>
      <c r="E58" s="9">
        <f t="shared" si="7"/>
        <v>0.64999999999999991</v>
      </c>
      <c r="F58" s="7">
        <f t="shared" si="8"/>
        <v>15384.615384615387</v>
      </c>
      <c r="G58" s="4">
        <f t="shared" si="9"/>
        <v>1.5384615384615385</v>
      </c>
      <c r="H58" s="4">
        <f t="shared" si="10"/>
        <v>0.18708664335714445</v>
      </c>
      <c r="I58" s="4">
        <f t="shared" si="11"/>
        <v>5.4464816115617014E-5</v>
      </c>
      <c r="J58" s="4">
        <f t="shared" si="12"/>
        <v>3.4084812507961474E-3</v>
      </c>
      <c r="K58" s="4">
        <f t="shared" si="13"/>
        <v>293.38580042545976</v>
      </c>
      <c r="L58" s="3">
        <f t="shared" si="14"/>
        <v>20.235800425459786</v>
      </c>
      <c r="N58">
        <v>36</v>
      </c>
      <c r="O58">
        <f t="shared" si="15"/>
        <v>309.14999999999998</v>
      </c>
      <c r="P58" s="5">
        <f t="shared" si="16"/>
        <v>3.2346757237586934E-3</v>
      </c>
      <c r="Q58" s="4">
        <f t="shared" si="17"/>
        <v>-1.1934071092183692E-4</v>
      </c>
      <c r="R58">
        <f t="shared" si="18"/>
        <v>-0.40993534201650983</v>
      </c>
      <c r="S58">
        <f t="shared" si="19"/>
        <v>0.38910307054534887</v>
      </c>
      <c r="T58" s="7">
        <f t="shared" si="20"/>
        <v>3891.0307054534887</v>
      </c>
      <c r="U58">
        <f t="shared" si="22"/>
        <v>3.5700131294220996</v>
      </c>
      <c r="V58" s="7">
        <f t="shared" si="21"/>
        <v>286.55356798802569</v>
      </c>
    </row>
    <row r="59" spans="4:22" x14ac:dyDescent="0.25">
      <c r="D59">
        <v>630</v>
      </c>
      <c r="E59" s="9">
        <f t="shared" si="7"/>
        <v>0.62380952380952381</v>
      </c>
      <c r="F59" s="7">
        <f t="shared" si="8"/>
        <v>16030.534351145037</v>
      </c>
      <c r="G59" s="4">
        <f t="shared" si="9"/>
        <v>1.6030534351145038</v>
      </c>
      <c r="H59" s="4">
        <f t="shared" si="10"/>
        <v>0.204947999078155</v>
      </c>
      <c r="I59" s="4">
        <f t="shared" si="11"/>
        <v>5.9664628552592431E-5</v>
      </c>
      <c r="J59" s="4">
        <f t="shared" si="12"/>
        <v>3.4136810632331227E-3</v>
      </c>
      <c r="K59" s="4">
        <f t="shared" si="13"/>
        <v>292.93890714350817</v>
      </c>
      <c r="L59" s="3">
        <f t="shared" si="14"/>
        <v>19.788907143508197</v>
      </c>
      <c r="N59">
        <v>37</v>
      </c>
      <c r="O59">
        <f t="shared" si="15"/>
        <v>310.14999999999998</v>
      </c>
      <c r="P59" s="5">
        <f t="shared" si="16"/>
        <v>3.224246332419797E-3</v>
      </c>
      <c r="Q59" s="4">
        <f t="shared" si="17"/>
        <v>-1.2977010226073327E-4</v>
      </c>
      <c r="R59">
        <f t="shared" si="18"/>
        <v>-0.44576030126561877</v>
      </c>
      <c r="S59">
        <f t="shared" si="19"/>
        <v>0.35829413465138271</v>
      </c>
      <c r="T59" s="7">
        <f t="shared" si="20"/>
        <v>3582.9413465138273</v>
      </c>
      <c r="U59">
        <f t="shared" si="22"/>
        <v>3.7910029868978787</v>
      </c>
      <c r="V59" s="7">
        <f t="shared" si="21"/>
        <v>269.84943128127304</v>
      </c>
    </row>
    <row r="60" spans="4:22" x14ac:dyDescent="0.25">
      <c r="D60">
        <v>640</v>
      </c>
      <c r="E60" s="9">
        <f t="shared" si="7"/>
        <v>0.59843749999999996</v>
      </c>
      <c r="F60" s="7">
        <f t="shared" si="8"/>
        <v>16710.182767624021</v>
      </c>
      <c r="G60" s="4">
        <f t="shared" si="9"/>
        <v>1.671018276762402</v>
      </c>
      <c r="H60" s="4">
        <f t="shared" si="10"/>
        <v>0.22298120001526442</v>
      </c>
      <c r="I60" s="4">
        <f t="shared" si="11"/>
        <v>6.4914468708956164E-5</v>
      </c>
      <c r="J60" s="4">
        <f t="shared" si="12"/>
        <v>3.4189309033894866E-3</v>
      </c>
      <c r="K60" s="4">
        <f t="shared" si="13"/>
        <v>292.48909330358566</v>
      </c>
      <c r="L60" s="3">
        <f t="shared" si="14"/>
        <v>19.339093303585685</v>
      </c>
      <c r="N60">
        <v>38</v>
      </c>
      <c r="O60">
        <f t="shared" si="15"/>
        <v>311.14999999999998</v>
      </c>
      <c r="P60" s="5">
        <f t="shared" si="16"/>
        <v>3.2138839787883662E-3</v>
      </c>
      <c r="Q60" s="4">
        <f t="shared" si="17"/>
        <v>-1.4013245589216414E-4</v>
      </c>
      <c r="R60">
        <f t="shared" si="18"/>
        <v>-0.48135498598958382</v>
      </c>
      <c r="S60">
        <f t="shared" si="19"/>
        <v>0.33009961211457772</v>
      </c>
      <c r="T60" s="7">
        <f t="shared" si="20"/>
        <v>3300.9961211457771</v>
      </c>
      <c r="U60">
        <f t="shared" si="22"/>
        <v>4.0293885945340024</v>
      </c>
      <c r="V60" s="7">
        <f t="shared" si="21"/>
        <v>253.8846715821187</v>
      </c>
    </row>
    <row r="61" spans="4:22" x14ac:dyDescent="0.25">
      <c r="D61">
        <v>650</v>
      </c>
      <c r="E61" s="9">
        <f t="shared" si="7"/>
        <v>0.57384615384615389</v>
      </c>
      <c r="F61" s="7">
        <f t="shared" si="8"/>
        <v>17426.273458445037</v>
      </c>
      <c r="G61" s="4">
        <f t="shared" si="9"/>
        <v>1.7426273458445036</v>
      </c>
      <c r="H61" s="4">
        <f t="shared" si="10"/>
        <v>0.24120452483416788</v>
      </c>
      <c r="I61" s="4">
        <f t="shared" si="11"/>
        <v>7.021965788476503E-5</v>
      </c>
      <c r="J61" s="4">
        <f t="shared" si="12"/>
        <v>3.4242360925652955E-3</v>
      </c>
      <c r="K61" s="4">
        <f t="shared" si="13"/>
        <v>292.03593822610566</v>
      </c>
      <c r="L61" s="3">
        <f t="shared" si="14"/>
        <v>18.885938226105679</v>
      </c>
      <c r="N61">
        <v>39</v>
      </c>
      <c r="O61">
        <f t="shared" si="15"/>
        <v>312.14999999999998</v>
      </c>
      <c r="P61" s="5">
        <f t="shared" si="16"/>
        <v>3.2035880185808108E-3</v>
      </c>
      <c r="Q61" s="4">
        <f t="shared" si="17"/>
        <v>-1.5042841609971954E-4</v>
      </c>
      <c r="R61">
        <f t="shared" si="18"/>
        <v>-0.51672160930253663</v>
      </c>
      <c r="S61">
        <f t="shared" si="19"/>
        <v>0.30428349134247967</v>
      </c>
      <c r="T61" s="7">
        <f t="shared" si="20"/>
        <v>3042.8349134247969</v>
      </c>
      <c r="U61">
        <f t="shared" si="22"/>
        <v>4.2864089852133045</v>
      </c>
      <c r="V61" s="7">
        <f t="shared" si="21"/>
        <v>238.66131382446522</v>
      </c>
    </row>
    <row r="62" spans="4:22" x14ac:dyDescent="0.25">
      <c r="D62">
        <v>660</v>
      </c>
      <c r="E62" s="9">
        <f t="shared" si="7"/>
        <v>0.55000000000000004</v>
      </c>
      <c r="F62" s="7">
        <f t="shared" si="8"/>
        <v>18181.81818181818</v>
      </c>
      <c r="G62" s="4">
        <f t="shared" si="9"/>
        <v>1.8181818181818181</v>
      </c>
      <c r="H62" s="4">
        <f t="shared" si="10"/>
        <v>0.25963731050575611</v>
      </c>
      <c r="I62" s="4">
        <f t="shared" si="11"/>
        <v>7.5585825474747045E-5</v>
      </c>
      <c r="J62" s="4">
        <f t="shared" si="12"/>
        <v>3.4296022601552774E-3</v>
      </c>
      <c r="K62" s="4">
        <f t="shared" si="13"/>
        <v>291.57900075407707</v>
      </c>
      <c r="L62" s="3">
        <f t="shared" si="14"/>
        <v>18.429000754077094</v>
      </c>
      <c r="N62">
        <v>40</v>
      </c>
      <c r="O62">
        <f t="shared" si="15"/>
        <v>313.14999999999998</v>
      </c>
      <c r="P62" s="5">
        <f t="shared" si="16"/>
        <v>3.1933578157432542E-3</v>
      </c>
      <c r="Q62" s="4">
        <f t="shared" si="17"/>
        <v>-1.6065861893727615E-4</v>
      </c>
      <c r="R62">
        <f t="shared" si="18"/>
        <v>-0.55186235604954359</v>
      </c>
      <c r="S62">
        <f t="shared" si="19"/>
        <v>0.28063229243322141</v>
      </c>
      <c r="T62" s="7">
        <f t="shared" si="20"/>
        <v>2806.3229243322139</v>
      </c>
      <c r="U62">
        <f t="shared" si="22"/>
        <v>4.5633817880668799</v>
      </c>
      <c r="V62" s="7">
        <f t="shared" si="21"/>
        <v>224.17585192523609</v>
      </c>
    </row>
    <row r="63" spans="4:22" x14ac:dyDescent="0.25">
      <c r="D63">
        <v>670</v>
      </c>
      <c r="E63" s="9">
        <f t="shared" si="7"/>
        <v>0.52686567164179099</v>
      </c>
      <c r="F63" s="7">
        <f t="shared" si="8"/>
        <v>18980.169971671388</v>
      </c>
      <c r="G63" s="4">
        <f t="shared" si="9"/>
        <v>1.8980169971671388</v>
      </c>
      <c r="H63" s="4">
        <f t="shared" si="10"/>
        <v>0.27830009731300387</v>
      </c>
      <c r="I63" s="4">
        <f t="shared" si="11"/>
        <v>8.1018951182824998E-5</v>
      </c>
      <c r="J63" s="4">
        <f t="shared" si="12"/>
        <v>3.4350353858633555E-3</v>
      </c>
      <c r="K63" s="4">
        <f t="shared" si="13"/>
        <v>291.11781617022899</v>
      </c>
      <c r="L63" s="3">
        <f t="shared" si="14"/>
        <v>17.967816170229014</v>
      </c>
      <c r="N63">
        <v>41</v>
      </c>
      <c r="O63">
        <f t="shared" si="15"/>
        <v>314.14999999999998</v>
      </c>
      <c r="P63" s="5">
        <f t="shared" si="16"/>
        <v>3.1831927423205475E-3</v>
      </c>
      <c r="Q63" s="4">
        <f t="shared" si="17"/>
        <v>-1.7082369235998278E-4</v>
      </c>
      <c r="R63">
        <f t="shared" si="18"/>
        <v>-0.58677938325654089</v>
      </c>
      <c r="S63">
        <f t="shared" si="19"/>
        <v>0.25895280323942221</v>
      </c>
      <c r="T63" s="7">
        <f t="shared" si="20"/>
        <v>2589.528032394222</v>
      </c>
      <c r="U63">
        <f t="shared" si="22"/>
        <v>4.8617075679054205</v>
      </c>
      <c r="V63" s="7">
        <f t="shared" si="21"/>
        <v>210.41989583111459</v>
      </c>
    </row>
    <row r="64" spans="4:22" x14ac:dyDescent="0.25">
      <c r="D64">
        <v>680</v>
      </c>
      <c r="E64" s="9">
        <f t="shared" si="7"/>
        <v>0.50441176470588234</v>
      </c>
      <c r="F64" s="7">
        <f t="shared" si="8"/>
        <v>19825.072886297377</v>
      </c>
      <c r="G64" s="4">
        <f t="shared" si="9"/>
        <v>1.9825072886297377</v>
      </c>
      <c r="H64" s="4">
        <f t="shared" si="10"/>
        <v>0.29721479266346584</v>
      </c>
      <c r="I64" s="4">
        <f t="shared" si="11"/>
        <v>8.6525412711343768E-5</v>
      </c>
      <c r="J64" s="4">
        <f t="shared" si="12"/>
        <v>3.4405418473918742E-3</v>
      </c>
      <c r="K64" s="4">
        <f t="shared" si="13"/>
        <v>290.65189274127175</v>
      </c>
      <c r="L64" s="3">
        <f t="shared" si="14"/>
        <v>17.501892741271774</v>
      </c>
      <c r="N64">
        <v>42</v>
      </c>
      <c r="O64">
        <f t="shared" si="15"/>
        <v>315.14999999999998</v>
      </c>
      <c r="P64" s="5">
        <f t="shared" si="16"/>
        <v>3.1730921783277807E-3</v>
      </c>
      <c r="Q64" s="4">
        <f t="shared" si="17"/>
        <v>-1.8092425635274963E-4</v>
      </c>
      <c r="R64">
        <f t="shared" si="18"/>
        <v>-0.62147482057169501</v>
      </c>
      <c r="S64">
        <f t="shared" si="19"/>
        <v>0.23907005388275887</v>
      </c>
      <c r="T64" s="7">
        <f t="shared" si="20"/>
        <v>2390.7005388275888</v>
      </c>
      <c r="U64">
        <f t="shared" si="22"/>
        <v>5.1828743657304939</v>
      </c>
      <c r="V64" s="7">
        <f t="shared" si="21"/>
        <v>197.38082149244119</v>
      </c>
    </row>
    <row r="65" spans="4:22" x14ac:dyDescent="0.25">
      <c r="D65">
        <v>690</v>
      </c>
      <c r="E65" s="9">
        <f t="shared" si="7"/>
        <v>0.48260869565217401</v>
      </c>
      <c r="F65" s="7">
        <f t="shared" si="8"/>
        <v>20720.720720720718</v>
      </c>
      <c r="G65" s="4">
        <f t="shared" si="9"/>
        <v>2.0720720720720718</v>
      </c>
      <c r="H65" s="4">
        <f t="shared" si="10"/>
        <v>0.31640485723093537</v>
      </c>
      <c r="I65" s="4">
        <f t="shared" si="11"/>
        <v>9.2112039950781766E-5</v>
      </c>
      <c r="J65" s="4">
        <f t="shared" si="12"/>
        <v>3.4461284746313122E-3</v>
      </c>
      <c r="K65" s="4">
        <f t="shared" si="13"/>
        <v>290.18070781791909</v>
      </c>
      <c r="L65" s="3">
        <f t="shared" si="14"/>
        <v>17.030707817919108</v>
      </c>
      <c r="N65">
        <v>43</v>
      </c>
      <c r="O65">
        <f t="shared" si="15"/>
        <v>316.14999999999998</v>
      </c>
      <c r="P65" s="5">
        <f t="shared" si="16"/>
        <v>3.1630555116242292E-3</v>
      </c>
      <c r="Q65" s="4">
        <f t="shared" si="17"/>
        <v>-1.909609230563011E-4</v>
      </c>
      <c r="R65">
        <f t="shared" si="18"/>
        <v>-0.65595077069839425</v>
      </c>
      <c r="S65">
        <f t="shared" si="19"/>
        <v>0.22082550348220614</v>
      </c>
      <c r="T65" s="7">
        <f t="shared" si="20"/>
        <v>2208.2550348220616</v>
      </c>
      <c r="U65">
        <f t="shared" si="22"/>
        <v>5.5284624476383399</v>
      </c>
      <c r="V65" s="7">
        <f t="shared" si="21"/>
        <v>185.04240730386209</v>
      </c>
    </row>
    <row r="66" spans="4:22" x14ac:dyDescent="0.25">
      <c r="D66">
        <v>700</v>
      </c>
      <c r="E66" s="9">
        <f t="shared" si="7"/>
        <v>0.46142857142857152</v>
      </c>
      <c r="F66" s="7">
        <f t="shared" ref="F66:F98" si="23">$B$4/E66</f>
        <v>21671.826625386992</v>
      </c>
      <c r="G66" s="4">
        <f t="shared" si="9"/>
        <v>2.167182662538699</v>
      </c>
      <c r="H66" s="4">
        <f t="shared" si="10"/>
        <v>0.33589551768315379</v>
      </c>
      <c r="I66" s="4">
        <f t="shared" si="11"/>
        <v>9.7786176909215076E-5</v>
      </c>
      <c r="J66" s="4">
        <f t="shared" si="12"/>
        <v>3.4518026115897453E-3</v>
      </c>
      <c r="K66" s="4">
        <f t="shared" si="13"/>
        <v>289.70370340482617</v>
      </c>
      <c r="L66" s="3">
        <f t="shared" si="14"/>
        <v>16.553703404826194</v>
      </c>
      <c r="N66">
        <v>44</v>
      </c>
      <c r="O66">
        <f t="shared" si="15"/>
        <v>317.14999999999998</v>
      </c>
      <c r="P66" s="5">
        <f t="shared" si="16"/>
        <v>3.1530821377896896E-3</v>
      </c>
      <c r="Q66" s="4">
        <f t="shared" si="17"/>
        <v>-2.0093429689084074E-4</v>
      </c>
      <c r="R66">
        <f t="shared" si="18"/>
        <v>-0.69020930982003792</v>
      </c>
      <c r="S66">
        <f t="shared" si="19"/>
        <v>0.20407541586596667</v>
      </c>
      <c r="T66" s="7">
        <f t="shared" si="20"/>
        <v>2040.7541586596667</v>
      </c>
      <c r="U66">
        <f t="shared" si="22"/>
        <v>5.9001492696052296</v>
      </c>
      <c r="V66" s="7">
        <f t="shared" si="21"/>
        <v>173.38544386834596</v>
      </c>
    </row>
    <row r="67" spans="4:22" x14ac:dyDescent="0.25">
      <c r="D67">
        <v>710</v>
      </c>
      <c r="E67" s="9">
        <f t="shared" ref="E67:E98" si="24">($B$5/D67)-1</f>
        <v>0.44084507042253529</v>
      </c>
      <c r="F67" s="7">
        <f t="shared" si="23"/>
        <v>22683.706070287535</v>
      </c>
      <c r="G67" s="4">
        <f t="shared" ref="G67:G98" si="25">F67/$B$1</f>
        <v>2.2683706070287535</v>
      </c>
      <c r="H67" s="4">
        <f t="shared" ref="H67:H98" si="26">LOG(G67)</f>
        <v>0.35571401117262669</v>
      </c>
      <c r="I67" s="4">
        <f t="shared" ref="I67:I98" si="27">H67/$B$3</f>
        <v>1.0355575288868317E-4</v>
      </c>
      <c r="J67" s="4">
        <f t="shared" ref="J67:J98" si="28">I67+(1/($B$2 +273.15))</f>
        <v>3.4575721875692135E-3</v>
      </c>
      <c r="K67" s="4">
        <f t="shared" ref="K67:K98" si="29">1/J67</f>
        <v>289.22028109643975</v>
      </c>
      <c r="L67" s="3">
        <f t="shared" ref="L67:L98" si="30">K67-273.15</f>
        <v>16.070281096439771</v>
      </c>
      <c r="N67">
        <v>45</v>
      </c>
      <c r="O67">
        <f t="shared" ref="O67:O130" si="31">N67+273.15</f>
        <v>318.14999999999998</v>
      </c>
      <c r="P67" s="5">
        <f t="shared" ref="P67:P130" si="32">1/(O67)</f>
        <v>3.1431714600031434E-3</v>
      </c>
      <c r="Q67" s="4">
        <f t="shared" ref="Q67:Q130" si="33">P67 - (1/($B$2+273.15))</f>
        <v>-2.1084497467738694E-4</v>
      </c>
      <c r="R67">
        <f t="shared" ref="R67:R130" si="34">Q67*$B$3</f>
        <v>-0.72425248801682418</v>
      </c>
      <c r="S67">
        <f t="shared" ref="S67:S130" si="35">POWER(10, R67)</f>
        <v>0.18868940368603468</v>
      </c>
      <c r="T67" s="7">
        <f t="shared" ref="T67:T130" si="36">S67*$B$1</f>
        <v>1886.8940368603469</v>
      </c>
      <c r="U67">
        <f t="shared" si="22"/>
        <v>6.2997146658215453</v>
      </c>
      <c r="V67" s="7">
        <f t="shared" ref="V67:V130" si="37">$B$5/U67</f>
        <v>162.3883071324137</v>
      </c>
    </row>
    <row r="68" spans="4:22" x14ac:dyDescent="0.25">
      <c r="D68">
        <v>720</v>
      </c>
      <c r="E68" s="9">
        <f t="shared" si="24"/>
        <v>0.42083333333333339</v>
      </c>
      <c r="F68" s="7">
        <f t="shared" si="23"/>
        <v>23762.376237623757</v>
      </c>
      <c r="G68" s="4">
        <f t="shared" si="25"/>
        <v>2.3762376237623757</v>
      </c>
      <c r="H68" s="4">
        <f t="shared" si="26"/>
        <v>0.37588986792896334</v>
      </c>
      <c r="I68" s="4">
        <f t="shared" si="27"/>
        <v>1.0942936475370112E-4</v>
      </c>
      <c r="J68" s="4">
        <f t="shared" si="28"/>
        <v>3.4634457994342314E-3</v>
      </c>
      <c r="K68" s="4">
        <f t="shared" si="29"/>
        <v>288.72979625185826</v>
      </c>
      <c r="L68" s="3">
        <f t="shared" si="30"/>
        <v>15.579796251858284</v>
      </c>
      <c r="N68">
        <v>46</v>
      </c>
      <c r="O68">
        <f t="shared" si="31"/>
        <v>319.14999999999998</v>
      </c>
      <c r="P68" s="5">
        <f t="shared" si="32"/>
        <v>3.1333228889237038E-3</v>
      </c>
      <c r="Q68" s="4">
        <f t="shared" si="33"/>
        <v>-2.2069354575682655E-4</v>
      </c>
      <c r="R68">
        <f t="shared" si="34"/>
        <v>-0.75808232967469924</v>
      </c>
      <c r="S68">
        <f t="shared" si="35"/>
        <v>0.1745491226894558</v>
      </c>
      <c r="T68" s="7">
        <f t="shared" si="36"/>
        <v>1745.4912268945579</v>
      </c>
      <c r="U68">
        <f t="shared" si="22"/>
        <v>6.7290462684199346</v>
      </c>
      <c r="V68" s="7">
        <f t="shared" si="37"/>
        <v>152.02748787759685</v>
      </c>
    </row>
    <row r="69" spans="4:22" x14ac:dyDescent="0.25">
      <c r="D69">
        <v>730</v>
      </c>
      <c r="E69" s="9">
        <f t="shared" si="24"/>
        <v>0.40136986301369859</v>
      </c>
      <c r="F69" s="7">
        <f t="shared" si="23"/>
        <v>24914.675767918092</v>
      </c>
      <c r="G69" s="4">
        <f t="shared" si="25"/>
        <v>2.4914675767918091</v>
      </c>
      <c r="H69" s="4">
        <f t="shared" si="26"/>
        <v>0.3964552397663465</v>
      </c>
      <c r="I69" s="4">
        <f t="shared" si="27"/>
        <v>1.1541637256662198E-4</v>
      </c>
      <c r="J69" s="4">
        <f t="shared" si="28"/>
        <v>3.4694328072471521E-3</v>
      </c>
      <c r="K69" s="4">
        <f t="shared" si="29"/>
        <v>288.23155125274138</v>
      </c>
      <c r="L69" s="3">
        <f t="shared" si="30"/>
        <v>15.081551252741406</v>
      </c>
      <c r="N69">
        <v>47</v>
      </c>
      <c r="O69">
        <f t="shared" si="31"/>
        <v>320.14999999999998</v>
      </c>
      <c r="P69" s="5">
        <f t="shared" si="32"/>
        <v>3.1235358425737939E-3</v>
      </c>
      <c r="Q69" s="4">
        <f t="shared" si="33"/>
        <v>-2.3048059210673639E-4</v>
      </c>
      <c r="R69">
        <f t="shared" si="34"/>
        <v>-0.79170083388663948</v>
      </c>
      <c r="S69">
        <f t="shared" si="35"/>
        <v>0.16154709996012245</v>
      </c>
      <c r="T69" s="7">
        <f t="shared" si="36"/>
        <v>1615.4709996012245</v>
      </c>
      <c r="U69">
        <f t="shared" si="22"/>
        <v>7.1901451666222904</v>
      </c>
      <c r="V69" s="7">
        <f t="shared" si="37"/>
        <v>142.278073153365</v>
      </c>
    </row>
    <row r="70" spans="4:22" x14ac:dyDescent="0.25">
      <c r="D70">
        <v>740</v>
      </c>
      <c r="E70" s="9">
        <f t="shared" si="24"/>
        <v>0.38243243243243241</v>
      </c>
      <c r="F70" s="7">
        <f t="shared" si="23"/>
        <v>26148.409893992935</v>
      </c>
      <c r="G70" s="4">
        <f t="shared" si="25"/>
        <v>2.6148409893992937</v>
      </c>
      <c r="H70" s="4">
        <f t="shared" si="26"/>
        <v>0.41744528420668603</v>
      </c>
      <c r="I70" s="4">
        <f t="shared" si="27"/>
        <v>1.2152701141388239E-4</v>
      </c>
      <c r="J70" s="4">
        <f t="shared" si="28"/>
        <v>3.4755434460944125E-3</v>
      </c>
      <c r="K70" s="4">
        <f t="shared" si="29"/>
        <v>287.72478765119001</v>
      </c>
      <c r="L70" s="3">
        <f t="shared" si="30"/>
        <v>14.574787651190036</v>
      </c>
      <c r="N70">
        <v>48</v>
      </c>
      <c r="O70">
        <f t="shared" si="31"/>
        <v>321.14999999999998</v>
      </c>
      <c r="P70" s="5">
        <f t="shared" si="32"/>
        <v>3.1138097462245057E-3</v>
      </c>
      <c r="Q70" s="4">
        <f t="shared" si="33"/>
        <v>-2.4020668845602458E-4</v>
      </c>
      <c r="R70">
        <f t="shared" si="34"/>
        <v>-0.82510997484644444</v>
      </c>
      <c r="S70">
        <f t="shared" si="35"/>
        <v>0.14958568176307885</v>
      </c>
      <c r="T70" s="7">
        <f t="shared" si="36"/>
        <v>1495.8568176307886</v>
      </c>
      <c r="U70">
        <f t="shared" si="22"/>
        <v>7.6851318135103934</v>
      </c>
      <c r="V70" s="7">
        <f t="shared" si="37"/>
        <v>133.11417745647188</v>
      </c>
    </row>
    <row r="71" spans="4:22" x14ac:dyDescent="0.25">
      <c r="D71">
        <v>750</v>
      </c>
      <c r="E71" s="9">
        <f t="shared" si="24"/>
        <v>0.3640000000000001</v>
      </c>
      <c r="F71" s="7">
        <f t="shared" si="23"/>
        <v>27472.527472527465</v>
      </c>
      <c r="G71" s="4">
        <f t="shared" si="25"/>
        <v>2.7472527472527464</v>
      </c>
      <c r="H71" s="4">
        <f t="shared" si="26"/>
        <v>0.43889861635094385</v>
      </c>
      <c r="I71" s="4">
        <f t="shared" si="27"/>
        <v>1.2777252295515104E-4</v>
      </c>
      <c r="J71" s="4">
        <f t="shared" si="28"/>
        <v>3.4817889576356812E-3</v>
      </c>
      <c r="K71" s="4">
        <f t="shared" si="29"/>
        <v>287.20867696675469</v>
      </c>
      <c r="L71" s="3">
        <f t="shared" si="30"/>
        <v>14.058676966754717</v>
      </c>
      <c r="N71">
        <v>49</v>
      </c>
      <c r="O71">
        <f t="shared" si="31"/>
        <v>322.14999999999998</v>
      </c>
      <c r="P71" s="5">
        <f t="shared" si="32"/>
        <v>3.1041440322830982E-3</v>
      </c>
      <c r="Q71" s="4">
        <f t="shared" si="33"/>
        <v>-2.4987240239743216E-4</v>
      </c>
      <c r="R71">
        <f t="shared" si="34"/>
        <v>-0.8583117022351795</v>
      </c>
      <c r="S71">
        <f t="shared" si="35"/>
        <v>0.13857608822920267</v>
      </c>
      <c r="T71" s="7">
        <f t="shared" si="36"/>
        <v>1385.7608822920267</v>
      </c>
      <c r="U71">
        <f t="shared" si="22"/>
        <v>8.2162521888048659</v>
      </c>
      <c r="V71" s="7">
        <f t="shared" si="37"/>
        <v>124.50932328901717</v>
      </c>
    </row>
    <row r="72" spans="4:22" x14ac:dyDescent="0.25">
      <c r="D72">
        <v>760</v>
      </c>
      <c r="E72" s="9">
        <f t="shared" si="24"/>
        <v>0.34605263157894739</v>
      </c>
      <c r="F72" s="7">
        <f t="shared" si="23"/>
        <v>28897.338403041824</v>
      </c>
      <c r="G72" s="4">
        <f t="shared" si="25"/>
        <v>2.8897338403041823</v>
      </c>
      <c r="H72" s="4">
        <f t="shared" si="26"/>
        <v>0.46085784379103345</v>
      </c>
      <c r="I72" s="4">
        <f t="shared" si="27"/>
        <v>1.3416531114731687E-4</v>
      </c>
      <c r="J72" s="4">
        <f t="shared" si="28"/>
        <v>3.4881817458278473E-3</v>
      </c>
      <c r="K72" s="4">
        <f t="shared" si="29"/>
        <v>286.68230982977946</v>
      </c>
      <c r="L72" s="3">
        <f t="shared" si="30"/>
        <v>13.532309829779479</v>
      </c>
      <c r="N72">
        <v>50</v>
      </c>
      <c r="O72">
        <f t="shared" si="31"/>
        <v>323.14999999999998</v>
      </c>
      <c r="P72" s="5">
        <f t="shared" si="32"/>
        <v>3.0945381401825778E-3</v>
      </c>
      <c r="Q72" s="4">
        <f t="shared" si="33"/>
        <v>-2.5947829449795255E-4</v>
      </c>
      <c r="R72">
        <f t="shared" si="34"/>
        <v>-0.891307941600467</v>
      </c>
      <c r="S72">
        <f t="shared" si="35"/>
        <v>0.12843756353742281</v>
      </c>
      <c r="T72" s="7">
        <f t="shared" si="36"/>
        <v>1284.3756353742281</v>
      </c>
      <c r="U72">
        <f t="shared" si="22"/>
        <v>8.7858842262188368</v>
      </c>
      <c r="V72" s="7">
        <f t="shared" si="37"/>
        <v>116.4367721745255</v>
      </c>
    </row>
    <row r="73" spans="4:22" x14ac:dyDescent="0.25">
      <c r="D73">
        <v>770</v>
      </c>
      <c r="E73" s="9">
        <f t="shared" si="24"/>
        <v>0.32857142857142851</v>
      </c>
      <c r="F73" s="7">
        <f t="shared" si="23"/>
        <v>30434.782608695656</v>
      </c>
      <c r="G73" s="4">
        <f t="shared" si="25"/>
        <v>3.0434782608695654</v>
      </c>
      <c r="H73" s="4">
        <f t="shared" si="26"/>
        <v>0.48337020399666397</v>
      </c>
      <c r="I73" s="4">
        <f t="shared" si="27"/>
        <v>1.4071912780106666E-4</v>
      </c>
      <c r="J73" s="4">
        <f t="shared" si="28"/>
        <v>3.494735562481597E-3</v>
      </c>
      <c r="K73" s="4">
        <f t="shared" si="29"/>
        <v>286.14468308723883</v>
      </c>
      <c r="L73" s="3">
        <f t="shared" si="30"/>
        <v>12.994683087238855</v>
      </c>
      <c r="N73">
        <v>51</v>
      </c>
      <c r="O73">
        <f t="shared" si="31"/>
        <v>324.14999999999998</v>
      </c>
      <c r="P73" s="5">
        <f t="shared" si="32"/>
        <v>3.0849915162733305E-3</v>
      </c>
      <c r="Q73" s="4">
        <f t="shared" si="33"/>
        <v>-2.6902491840719977E-4</v>
      </c>
      <c r="R73">
        <f t="shared" si="34"/>
        <v>-0.92410059472873118</v>
      </c>
      <c r="S73">
        <f t="shared" si="35"/>
        <v>0.11909661150689808</v>
      </c>
      <c r="T73" s="7">
        <f t="shared" si="36"/>
        <v>1190.9661150689808</v>
      </c>
      <c r="U73">
        <f t="shared" si="22"/>
        <v>9.3965445141323762</v>
      </c>
      <c r="V73" s="7">
        <f t="shared" si="37"/>
        <v>108.86980830681011</v>
      </c>
    </row>
    <row r="74" spans="4:22" x14ac:dyDescent="0.25">
      <c r="D74">
        <v>780</v>
      </c>
      <c r="E74" s="9">
        <f t="shared" si="24"/>
        <v>0.31153846153846154</v>
      </c>
      <c r="F74" s="7">
        <f t="shared" si="23"/>
        <v>32098.765432098764</v>
      </c>
      <c r="G74" s="4">
        <f t="shared" si="25"/>
        <v>3.2098765432098766</v>
      </c>
      <c r="H74" s="4">
        <f t="shared" si="26"/>
        <v>0.50648832909216823</v>
      </c>
      <c r="I74" s="4">
        <f t="shared" si="27"/>
        <v>1.4744929522333863E-4</v>
      </c>
      <c r="J74" s="4">
        <f t="shared" si="28"/>
        <v>3.5014657299038687E-3</v>
      </c>
      <c r="K74" s="4">
        <f t="shared" si="29"/>
        <v>285.59468438020514</v>
      </c>
      <c r="L74" s="3">
        <f t="shared" si="30"/>
        <v>12.44468438020516</v>
      </c>
      <c r="N74">
        <v>52</v>
      </c>
      <c r="O74">
        <f t="shared" si="31"/>
        <v>325.14999999999998</v>
      </c>
      <c r="P74" s="5">
        <f t="shared" si="32"/>
        <v>3.0755036137167465E-3</v>
      </c>
      <c r="Q74" s="4">
        <f t="shared" si="33"/>
        <v>-2.7851282096378379E-4</v>
      </c>
      <c r="R74">
        <f t="shared" si="34"/>
        <v>-0.95669154001059731</v>
      </c>
      <c r="S74">
        <f t="shared" si="35"/>
        <v>0.1104863076223678</v>
      </c>
      <c r="T74" s="7">
        <f t="shared" si="36"/>
        <v>1104.863076223678</v>
      </c>
      <c r="U74">
        <f t="shared" si="22"/>
        <v>10.050895278516407</v>
      </c>
      <c r="V74" s="7">
        <f t="shared" si="37"/>
        <v>101.78197778924655</v>
      </c>
    </row>
    <row r="75" spans="4:22" x14ac:dyDescent="0.25">
      <c r="D75">
        <v>790</v>
      </c>
      <c r="E75" s="9">
        <f t="shared" si="24"/>
        <v>0.29493670886075951</v>
      </c>
      <c r="F75" s="7">
        <f t="shared" si="23"/>
        <v>33905.579399141629</v>
      </c>
      <c r="G75" s="4">
        <f t="shared" si="25"/>
        <v>3.3905579399141628</v>
      </c>
      <c r="H75" s="4">
        <f t="shared" si="26"/>
        <v>0.53027117026442239</v>
      </c>
      <c r="I75" s="4">
        <f t="shared" si="27"/>
        <v>1.5437297533170958E-4</v>
      </c>
      <c r="J75" s="4">
        <f t="shared" si="28"/>
        <v>3.5083894100122401E-3</v>
      </c>
      <c r="K75" s="4">
        <f t="shared" si="29"/>
        <v>285.03107355933764</v>
      </c>
      <c r="L75" s="3">
        <f t="shared" si="30"/>
        <v>11.881073559337665</v>
      </c>
      <c r="N75">
        <v>53</v>
      </c>
      <c r="O75">
        <f t="shared" si="31"/>
        <v>326.14999999999998</v>
      </c>
      <c r="P75" s="5">
        <f t="shared" si="32"/>
        <v>3.0660738923808067E-3</v>
      </c>
      <c r="Q75" s="4">
        <f t="shared" si="33"/>
        <v>-2.8794254229972359E-4</v>
      </c>
      <c r="R75">
        <f t="shared" si="34"/>
        <v>-0.98908263279955055</v>
      </c>
      <c r="S75">
        <f t="shared" si="35"/>
        <v>0.10254567949955772</v>
      </c>
      <c r="T75" s="7">
        <f t="shared" si="36"/>
        <v>1025.4567949955772</v>
      </c>
      <c r="U75">
        <f t="shared" si="22"/>
        <v>10.751751657214511</v>
      </c>
      <c r="V75" s="7">
        <f t="shared" si="37"/>
        <v>95.147286936595009</v>
      </c>
    </row>
    <row r="76" spans="4:22" x14ac:dyDescent="0.25">
      <c r="D76">
        <v>800</v>
      </c>
      <c r="E76" s="9">
        <f t="shared" si="24"/>
        <v>0.27875000000000005</v>
      </c>
      <c r="F76" s="7">
        <f t="shared" si="23"/>
        <v>35874.439461883398</v>
      </c>
      <c r="G76" s="4">
        <f t="shared" si="25"/>
        <v>3.5874439461883396</v>
      </c>
      <c r="H76" s="4">
        <f t="shared" si="26"/>
        <v>0.55478512394378277</v>
      </c>
      <c r="I76" s="4">
        <f t="shared" si="27"/>
        <v>1.6150949750910707E-4</v>
      </c>
      <c r="J76" s="4">
        <f t="shared" si="28"/>
        <v>3.5155259321896374E-3</v>
      </c>
      <c r="K76" s="4">
        <f t="shared" si="29"/>
        <v>284.45246011232018</v>
      </c>
      <c r="L76" s="3">
        <f t="shared" si="30"/>
        <v>11.302460112320205</v>
      </c>
      <c r="N76">
        <v>54</v>
      </c>
      <c r="O76">
        <f t="shared" si="31"/>
        <v>327.14999999999998</v>
      </c>
      <c r="P76" s="5">
        <f t="shared" si="32"/>
        <v>3.0567018187375823E-3</v>
      </c>
      <c r="Q76" s="4">
        <f t="shared" si="33"/>
        <v>-2.9731461594294803E-4</v>
      </c>
      <c r="R76">
        <f t="shared" si="34"/>
        <v>-1.0212757057640265</v>
      </c>
      <c r="S76">
        <f t="shared" si="35"/>
        <v>9.5219148669070428E-2</v>
      </c>
      <c r="T76" s="7">
        <f t="shared" si="36"/>
        <v>952.19148669070432</v>
      </c>
      <c r="U76">
        <f t="shared" si="22"/>
        <v>11.502089274873185</v>
      </c>
      <c r="V76" s="7">
        <f t="shared" si="37"/>
        <v>88.940363402915679</v>
      </c>
    </row>
    <row r="77" spans="4:22" x14ac:dyDescent="0.25">
      <c r="D77">
        <v>810</v>
      </c>
      <c r="E77" s="9">
        <f t="shared" si="24"/>
        <v>0.26296296296296306</v>
      </c>
      <c r="F77" s="7">
        <f t="shared" si="23"/>
        <v>38028.169014084495</v>
      </c>
      <c r="G77" s="4">
        <f t="shared" si="25"/>
        <v>3.8028169014084496</v>
      </c>
      <c r="H77" s="4">
        <f t="shared" si="26"/>
        <v>0.5801054154399119</v>
      </c>
      <c r="I77" s="4">
        <f t="shared" si="27"/>
        <v>1.6888076140899911E-4</v>
      </c>
      <c r="J77" s="4">
        <f t="shared" si="28"/>
        <v>3.5228971960895293E-3</v>
      </c>
      <c r="K77" s="4">
        <f t="shared" si="29"/>
        <v>283.85727551460076</v>
      </c>
      <c r="L77" s="3">
        <f t="shared" si="30"/>
        <v>10.707275514600781</v>
      </c>
      <c r="N77">
        <v>55</v>
      </c>
      <c r="O77">
        <f t="shared" si="31"/>
        <v>328.15</v>
      </c>
      <c r="P77" s="5">
        <f t="shared" si="32"/>
        <v>3.0473868657626088E-3</v>
      </c>
      <c r="Q77" s="4">
        <f t="shared" si="33"/>
        <v>-3.0662956891792156E-4</v>
      </c>
      <c r="R77">
        <f t="shared" si="34"/>
        <v>-1.0532725692330605</v>
      </c>
      <c r="S77">
        <f t="shared" si="35"/>
        <v>8.845602732994072E-2</v>
      </c>
      <c r="T77" s="7">
        <f t="shared" si="36"/>
        <v>884.56027329940719</v>
      </c>
      <c r="U77">
        <f t="shared" si="22"/>
        <v>12.305052127991267</v>
      </c>
      <c r="V77" s="7">
        <f t="shared" si="37"/>
        <v>83.136584011123503</v>
      </c>
    </row>
    <row r="78" spans="4:22" x14ac:dyDescent="0.25">
      <c r="D78">
        <v>820</v>
      </c>
      <c r="E78" s="9">
        <f t="shared" si="24"/>
        <v>0.2475609756097561</v>
      </c>
      <c r="F78" s="7">
        <f t="shared" si="23"/>
        <v>40394.088669950739</v>
      </c>
      <c r="G78" s="4">
        <f t="shared" si="25"/>
        <v>4.0394088669950738</v>
      </c>
      <c r="H78" s="4">
        <f t="shared" si="26"/>
        <v>0.60631781447050381</v>
      </c>
      <c r="I78" s="4">
        <f t="shared" si="27"/>
        <v>1.7651173638151495E-4</v>
      </c>
      <c r="J78" s="4">
        <f t="shared" si="28"/>
        <v>3.5305281710620454E-3</v>
      </c>
      <c r="K78" s="4">
        <f t="shared" si="29"/>
        <v>283.2437390519907</v>
      </c>
      <c r="L78" s="3">
        <f t="shared" si="30"/>
        <v>10.093739051990724</v>
      </c>
      <c r="N78">
        <v>56</v>
      </c>
      <c r="O78">
        <f t="shared" si="31"/>
        <v>329.15</v>
      </c>
      <c r="P78" s="5">
        <f t="shared" si="32"/>
        <v>3.0381285128360932E-3</v>
      </c>
      <c r="Q78" s="4">
        <f t="shared" si="33"/>
        <v>-3.158879218444371E-4</v>
      </c>
      <c r="R78">
        <f t="shared" si="34"/>
        <v>-1.0850750115356413</v>
      </c>
      <c r="S78">
        <f t="shared" si="35"/>
        <v>8.2210064409569489E-2</v>
      </c>
      <c r="T78" s="7">
        <f t="shared" si="36"/>
        <v>822.10064409569486</v>
      </c>
      <c r="U78">
        <f t="shared" si="22"/>
        <v>13.163960789739962</v>
      </c>
      <c r="V78" s="7">
        <f t="shared" si="37"/>
        <v>77.712173132369841</v>
      </c>
    </row>
    <row r="79" spans="4:22" x14ac:dyDescent="0.25">
      <c r="D79">
        <v>830</v>
      </c>
      <c r="E79" s="9">
        <f t="shared" si="24"/>
        <v>0.23253012048192767</v>
      </c>
      <c r="F79" s="7">
        <f t="shared" si="23"/>
        <v>43005.181347150268</v>
      </c>
      <c r="G79" s="4">
        <f t="shared" si="25"/>
        <v>4.300518134715027</v>
      </c>
      <c r="H79" s="4">
        <f t="shared" si="26"/>
        <v>0.6335207833683002</v>
      </c>
      <c r="I79" s="4">
        <f t="shared" si="27"/>
        <v>1.8443108686122276E-4</v>
      </c>
      <c r="J79" s="4">
        <f t="shared" si="28"/>
        <v>3.538447521541753E-3</v>
      </c>
      <c r="K79" s="4">
        <f t="shared" si="29"/>
        <v>282.60981515540055</v>
      </c>
      <c r="L79" s="3">
        <f t="shared" si="30"/>
        <v>9.4598151554005767</v>
      </c>
      <c r="N79">
        <v>57</v>
      </c>
      <c r="O79">
        <f t="shared" si="31"/>
        <v>330.15</v>
      </c>
      <c r="P79" s="5">
        <f t="shared" si="32"/>
        <v>3.0289262456459189E-3</v>
      </c>
      <c r="Q79" s="4">
        <f t="shared" si="33"/>
        <v>-3.2509018903461142E-4</v>
      </c>
      <c r="R79">
        <f t="shared" si="34"/>
        <v>-1.1166847993338902</v>
      </c>
      <c r="S79">
        <f t="shared" si="35"/>
        <v>7.6439035875301112E-2</v>
      </c>
      <c r="T79" s="7">
        <f t="shared" si="36"/>
        <v>764.39035875301113</v>
      </c>
      <c r="U79">
        <f t="shared" si="22"/>
        <v>14.082320944384371</v>
      </c>
      <c r="V79" s="7">
        <f t="shared" si="37"/>
        <v>72.644275332181181</v>
      </c>
    </row>
    <row r="80" spans="4:22" x14ac:dyDescent="0.25">
      <c r="D80">
        <v>840</v>
      </c>
      <c r="E80" s="9">
        <f t="shared" si="24"/>
        <v>0.21785714285714275</v>
      </c>
      <c r="F80" s="7">
        <f t="shared" si="23"/>
        <v>45901.639344262316</v>
      </c>
      <c r="G80" s="4">
        <f t="shared" si="25"/>
        <v>4.5901639344262319</v>
      </c>
      <c r="H80" s="4">
        <f t="shared" si="26"/>
        <v>0.6618281963314524</v>
      </c>
      <c r="I80" s="4">
        <f t="shared" si="27"/>
        <v>1.9267196399751162E-4</v>
      </c>
      <c r="J80" s="4">
        <f t="shared" si="28"/>
        <v>3.5466883986780421E-3</v>
      </c>
      <c r="K80" s="4">
        <f t="shared" si="29"/>
        <v>281.95315956505516</v>
      </c>
      <c r="L80" s="3">
        <f t="shared" si="30"/>
        <v>8.8031595650551822</v>
      </c>
      <c r="N80">
        <v>58</v>
      </c>
      <c r="O80">
        <f t="shared" si="31"/>
        <v>331.15</v>
      </c>
      <c r="P80" s="5">
        <f t="shared" si="32"/>
        <v>3.0197795560924054E-3</v>
      </c>
      <c r="Q80" s="4">
        <f t="shared" si="33"/>
        <v>-3.342368785881249E-4</v>
      </c>
      <c r="R80">
        <f t="shared" si="34"/>
        <v>-1.148103677950209</v>
      </c>
      <c r="S80">
        <f t="shared" si="35"/>
        <v>7.1104374783429958E-2</v>
      </c>
      <c r="T80" s="7">
        <f t="shared" si="36"/>
        <v>711.04374783429955</v>
      </c>
      <c r="U80">
        <f t="shared" si="22"/>
        <v>15.063832261317321</v>
      </c>
      <c r="V80" s="7">
        <f t="shared" si="37"/>
        <v>67.911005795449512</v>
      </c>
    </row>
    <row r="81" spans="4:22" x14ac:dyDescent="0.25">
      <c r="D81">
        <v>850</v>
      </c>
      <c r="E81" s="9">
        <f t="shared" si="24"/>
        <v>0.20352941176470596</v>
      </c>
      <c r="F81" s="7">
        <f t="shared" si="23"/>
        <v>49132.947976878597</v>
      </c>
      <c r="G81" s="4">
        <f t="shared" si="25"/>
        <v>4.9132947976878594</v>
      </c>
      <c r="H81" s="4">
        <f t="shared" si="26"/>
        <v>0.69137282258549715</v>
      </c>
      <c r="I81" s="4">
        <f t="shared" si="27"/>
        <v>2.0127301967554502E-4</v>
      </c>
      <c r="J81" s="4">
        <f t="shared" si="28"/>
        <v>3.5552894543560754E-3</v>
      </c>
      <c r="K81" s="4">
        <f t="shared" si="29"/>
        <v>281.27105059610886</v>
      </c>
      <c r="L81" s="3">
        <f t="shared" si="30"/>
        <v>8.121050596108887</v>
      </c>
      <c r="N81">
        <v>59</v>
      </c>
      <c r="O81">
        <f t="shared" si="31"/>
        <v>332.15</v>
      </c>
      <c r="P81" s="5">
        <f t="shared" si="32"/>
        <v>3.0106879421947915E-3</v>
      </c>
      <c r="Q81" s="4">
        <f t="shared" si="33"/>
        <v>-3.4332849248573877E-4</v>
      </c>
      <c r="R81">
        <f t="shared" si="34"/>
        <v>-1.1793333716885126</v>
      </c>
      <c r="S81">
        <f t="shared" si="35"/>
        <v>6.6170837031826843E-2</v>
      </c>
      <c r="T81" s="7">
        <f t="shared" si="36"/>
        <v>661.70837031826841</v>
      </c>
      <c r="U81">
        <f t="shared" si="22"/>
        <v>16.112397618893958</v>
      </c>
      <c r="V81" s="7">
        <f t="shared" si="37"/>
        <v>63.491481789177953</v>
      </c>
    </row>
    <row r="82" spans="4:22" x14ac:dyDescent="0.25">
      <c r="D82">
        <v>860</v>
      </c>
      <c r="E82" s="9">
        <f t="shared" si="24"/>
        <v>0.1895348837209303</v>
      </c>
      <c r="F82" s="7">
        <f t="shared" si="23"/>
        <v>52760.736196318998</v>
      </c>
      <c r="G82" s="4">
        <f t="shared" si="25"/>
        <v>5.2760736196318998</v>
      </c>
      <c r="H82" s="4">
        <f t="shared" si="26"/>
        <v>0.72231084683960978</v>
      </c>
      <c r="I82" s="4">
        <f t="shared" si="27"/>
        <v>2.1027972251517023E-4</v>
      </c>
      <c r="J82" s="4">
        <f t="shared" si="28"/>
        <v>3.5642961571957007E-3</v>
      </c>
      <c r="K82" s="4">
        <f t="shared" si="29"/>
        <v>280.5603002380069</v>
      </c>
      <c r="L82" s="3">
        <f t="shared" si="30"/>
        <v>7.4103002380069256</v>
      </c>
      <c r="N82">
        <v>60</v>
      </c>
      <c r="O82">
        <f t="shared" si="31"/>
        <v>333.15</v>
      </c>
      <c r="P82" s="5">
        <f t="shared" si="32"/>
        <v>3.0016509079993999E-3</v>
      </c>
      <c r="Q82" s="4">
        <f t="shared" si="33"/>
        <v>-3.5236552668113045E-4</v>
      </c>
      <c r="R82">
        <f t="shared" si="34"/>
        <v>-1.210375584149683</v>
      </c>
      <c r="S82">
        <f t="shared" si="35"/>
        <v>6.1606199209580076E-2</v>
      </c>
      <c r="T82" s="7">
        <f t="shared" si="36"/>
        <v>616.06199209580075</v>
      </c>
      <c r="U82">
        <f t="shared" si="22"/>
        <v>17.232132688433975</v>
      </c>
      <c r="V82" s="7">
        <f t="shared" si="37"/>
        <v>59.365838140663044</v>
      </c>
    </row>
    <row r="83" spans="4:22" x14ac:dyDescent="0.25">
      <c r="D83">
        <v>870</v>
      </c>
      <c r="E83" s="9">
        <f t="shared" si="24"/>
        <v>0.17586206896551726</v>
      </c>
      <c r="F83" s="7">
        <f t="shared" si="23"/>
        <v>56862.74509803921</v>
      </c>
      <c r="G83" s="4">
        <f t="shared" si="25"/>
        <v>5.6862745098039209</v>
      </c>
      <c r="H83" s="4">
        <f t="shared" si="26"/>
        <v>0.7548278218010197</v>
      </c>
      <c r="I83" s="4">
        <f t="shared" si="27"/>
        <v>2.1974609077176702E-4</v>
      </c>
      <c r="J83" s="4">
        <f t="shared" si="28"/>
        <v>3.5737625254522974E-3</v>
      </c>
      <c r="K83" s="4">
        <f t="shared" si="29"/>
        <v>279.8171375064826</v>
      </c>
      <c r="L83" s="3">
        <f t="shared" si="30"/>
        <v>6.6671375064826179</v>
      </c>
      <c r="N83">
        <v>61</v>
      </c>
      <c r="O83">
        <f t="shared" si="31"/>
        <v>334.15</v>
      </c>
      <c r="P83" s="5">
        <f t="shared" si="32"/>
        <v>2.9926679634894511E-3</v>
      </c>
      <c r="Q83" s="4">
        <f t="shared" si="33"/>
        <v>-3.6134847119107926E-4</v>
      </c>
      <c r="R83">
        <f t="shared" si="34"/>
        <v>-1.2412319985413574</v>
      </c>
      <c r="S83">
        <f t="shared" si="35"/>
        <v>5.7380985317184829E-2</v>
      </c>
      <c r="T83" s="7">
        <f t="shared" si="36"/>
        <v>573.80985317184832</v>
      </c>
      <c r="U83">
        <f t="shared" si="22"/>
        <v>18.4273758889343</v>
      </c>
      <c r="V83" s="7">
        <f t="shared" si="37"/>
        <v>55.515229415508635</v>
      </c>
    </row>
    <row r="84" spans="4:22" x14ac:dyDescent="0.25">
      <c r="D84">
        <v>880</v>
      </c>
      <c r="E84" s="9">
        <f t="shared" si="24"/>
        <v>0.16250000000000009</v>
      </c>
      <c r="F84" s="7">
        <f t="shared" si="23"/>
        <v>61538.461538461503</v>
      </c>
      <c r="G84" s="4">
        <f t="shared" si="25"/>
        <v>6.1538461538461506</v>
      </c>
      <c r="H84" s="4">
        <f t="shared" si="26"/>
        <v>0.7891466346851066</v>
      </c>
      <c r="I84" s="4">
        <f t="shared" si="27"/>
        <v>2.2973701155316057E-4</v>
      </c>
      <c r="J84" s="4">
        <f t="shared" si="28"/>
        <v>3.5837534462336909E-3</v>
      </c>
      <c r="K84" s="4">
        <f t="shared" si="29"/>
        <v>279.03705291192387</v>
      </c>
      <c r="L84" s="3">
        <f t="shared" si="30"/>
        <v>5.8870529119238881</v>
      </c>
      <c r="N84">
        <v>62</v>
      </c>
      <c r="O84">
        <f t="shared" si="31"/>
        <v>335.15</v>
      </c>
      <c r="P84" s="5">
        <f t="shared" si="32"/>
        <v>2.9837386244964941E-3</v>
      </c>
      <c r="Q84" s="4">
        <f t="shared" si="33"/>
        <v>-3.702778101840362E-4</v>
      </c>
      <c r="R84">
        <f t="shared" si="34"/>
        <v>-1.2719042779821643</v>
      </c>
      <c r="S84">
        <f t="shared" si="35"/>
        <v>5.3468219469257373E-2</v>
      </c>
      <c r="T84" s="7">
        <f t="shared" si="36"/>
        <v>534.68219469257372</v>
      </c>
      <c r="U84">
        <f t="shared" si="22"/>
        <v>19.702698723210151</v>
      </c>
      <c r="V84" s="7">
        <f t="shared" si="37"/>
        <v>51.921821186601541</v>
      </c>
    </row>
    <row r="85" spans="4:22" x14ac:dyDescent="0.25">
      <c r="D85">
        <v>890</v>
      </c>
      <c r="E85" s="9">
        <f t="shared" si="24"/>
        <v>0.14943820224719095</v>
      </c>
      <c r="F85" s="7">
        <f t="shared" si="23"/>
        <v>66917.293233082732</v>
      </c>
      <c r="G85" s="4">
        <f t="shared" si="25"/>
        <v>6.6917293233082731</v>
      </c>
      <c r="H85" s="4">
        <f t="shared" si="26"/>
        <v>0.82553836567782712</v>
      </c>
      <c r="I85" s="4">
        <f t="shared" si="27"/>
        <v>2.4033140194405447E-4</v>
      </c>
      <c r="J85" s="4">
        <f t="shared" si="28"/>
        <v>3.5943478366245846E-3</v>
      </c>
      <c r="K85" s="4">
        <f t="shared" si="29"/>
        <v>278.21458730579894</v>
      </c>
      <c r="L85" s="3">
        <f t="shared" si="30"/>
        <v>5.0645873057989661</v>
      </c>
      <c r="N85">
        <v>63</v>
      </c>
      <c r="O85">
        <f t="shared" si="31"/>
        <v>336.15</v>
      </c>
      <c r="P85" s="5">
        <f t="shared" si="32"/>
        <v>2.974862412613417E-3</v>
      </c>
      <c r="Q85" s="4">
        <f t="shared" si="33"/>
        <v>-3.7915402206711336E-4</v>
      </c>
      <c r="R85">
        <f t="shared" si="34"/>
        <v>-1.3023940658005344</v>
      </c>
      <c r="S85">
        <f t="shared" si="35"/>
        <v>4.9843201993246593E-2</v>
      </c>
      <c r="T85" s="7">
        <f t="shared" si="36"/>
        <v>498.43201993246595</v>
      </c>
      <c r="U85">
        <f t="shared" si="22"/>
        <v>21.062916506357137</v>
      </c>
      <c r="V85" s="7">
        <f t="shared" si="37"/>
        <v>48.568772500771281</v>
      </c>
    </row>
    <row r="86" spans="4:22" x14ac:dyDescent="0.25">
      <c r="D86">
        <v>900</v>
      </c>
      <c r="E86" s="9">
        <f t="shared" si="24"/>
        <v>0.13666666666666671</v>
      </c>
      <c r="F86" s="7">
        <f t="shared" si="23"/>
        <v>73170.731707317042</v>
      </c>
      <c r="G86" s="4">
        <f t="shared" si="25"/>
        <v>7.317073170731704</v>
      </c>
      <c r="H86" s="4">
        <f t="shared" si="26"/>
        <v>0.8643373979999267</v>
      </c>
      <c r="I86" s="4">
        <f t="shared" si="27"/>
        <v>2.5162660786024068E-4</v>
      </c>
      <c r="J86" s="4">
        <f t="shared" si="28"/>
        <v>3.6056430425407708E-3</v>
      </c>
      <c r="K86" s="4">
        <f t="shared" si="29"/>
        <v>277.34303928636677</v>
      </c>
      <c r="L86" s="3">
        <f t="shared" si="30"/>
        <v>4.1930392863667976</v>
      </c>
      <c r="N86">
        <v>64</v>
      </c>
      <c r="O86">
        <f t="shared" si="31"/>
        <v>337.15</v>
      </c>
      <c r="P86" s="5">
        <f t="shared" si="32"/>
        <v>2.9660388551090021E-3</v>
      </c>
      <c r="Q86" s="4">
        <f t="shared" si="33"/>
        <v>-3.8797757957152821E-4</v>
      </c>
      <c r="R86">
        <f t="shared" si="34"/>
        <v>-1.3327029858281993</v>
      </c>
      <c r="S86">
        <f t="shared" si="35"/>
        <v>4.648330660635782E-2</v>
      </c>
      <c r="T86" s="7">
        <f t="shared" si="36"/>
        <v>464.8330660635782</v>
      </c>
      <c r="U86">
        <f t="shared" si="22"/>
        <v>22.513099497599502</v>
      </c>
      <c r="V86" s="7">
        <f t="shared" si="37"/>
        <v>45.440211380448929</v>
      </c>
    </row>
    <row r="87" spans="4:22" x14ac:dyDescent="0.25">
      <c r="D87">
        <v>910</v>
      </c>
      <c r="E87" s="9">
        <f t="shared" si="24"/>
        <v>0.12417582417582418</v>
      </c>
      <c r="F87" s="7">
        <f t="shared" si="23"/>
        <v>80530.973451327431</v>
      </c>
      <c r="G87" s="4">
        <f t="shared" si="25"/>
        <v>8.053097345132743</v>
      </c>
      <c r="H87" s="4">
        <f t="shared" si="26"/>
        <v>0.90596294883767381</v>
      </c>
      <c r="I87" s="4">
        <f t="shared" si="27"/>
        <v>2.6374467215070565E-4</v>
      </c>
      <c r="J87" s="4">
        <f t="shared" si="28"/>
        <v>3.6177611068312359E-3</v>
      </c>
      <c r="K87" s="4">
        <f t="shared" si="29"/>
        <v>276.41405014602827</v>
      </c>
      <c r="L87" s="3">
        <f t="shared" si="30"/>
        <v>3.2640501460282962</v>
      </c>
      <c r="N87">
        <v>65</v>
      </c>
      <c r="O87">
        <f t="shared" si="31"/>
        <v>338.15</v>
      </c>
      <c r="P87" s="5">
        <f t="shared" si="32"/>
        <v>2.9572674848440043E-3</v>
      </c>
      <c r="Q87" s="4">
        <f t="shared" si="33"/>
        <v>-3.9674894983652599E-4</v>
      </c>
      <c r="R87">
        <f t="shared" si="34"/>
        <v>-1.3628326426884667</v>
      </c>
      <c r="S87">
        <f t="shared" si="35"/>
        <v>4.3367796592585516E-2</v>
      </c>
      <c r="T87" s="7">
        <f t="shared" si="36"/>
        <v>433.67796592585518</v>
      </c>
      <c r="U87">
        <f t="shared" si="22"/>
        <v>24.058584446758992</v>
      </c>
      <c r="V87" s="7">
        <f t="shared" si="37"/>
        <v>42.521204947193453</v>
      </c>
    </row>
    <row r="88" spans="4:22" x14ac:dyDescent="0.25">
      <c r="D88">
        <v>920</v>
      </c>
      <c r="E88" s="9">
        <f t="shared" si="24"/>
        <v>0.11195652173913051</v>
      </c>
      <c r="F88" s="7">
        <f t="shared" si="23"/>
        <v>89320.388349514498</v>
      </c>
      <c r="G88" s="4">
        <f t="shared" si="25"/>
        <v>8.9320388349514506</v>
      </c>
      <c r="H88" s="4">
        <f t="shared" si="26"/>
        <v>0.95095060264038278</v>
      </c>
      <c r="I88" s="4">
        <f t="shared" si="27"/>
        <v>2.7684151459690909E-4</v>
      </c>
      <c r="J88" s="4">
        <f t="shared" si="28"/>
        <v>3.6308579492774396E-3</v>
      </c>
      <c r="K88" s="4">
        <f t="shared" si="29"/>
        <v>275.41699894896891</v>
      </c>
      <c r="L88" s="3">
        <f t="shared" si="30"/>
        <v>2.2669989489689328</v>
      </c>
      <c r="N88">
        <v>66</v>
      </c>
      <c r="O88">
        <f t="shared" si="31"/>
        <v>339.15</v>
      </c>
      <c r="P88" s="5">
        <f t="shared" si="32"/>
        <v>2.9485478401887074E-3</v>
      </c>
      <c r="Q88" s="4">
        <f t="shared" si="33"/>
        <v>-4.0546859449182293E-4</v>
      </c>
      <c r="R88">
        <f t="shared" si="34"/>
        <v>-1.3927846220794118</v>
      </c>
      <c r="S88">
        <f t="shared" si="35"/>
        <v>4.0477658115622817E-2</v>
      </c>
      <c r="T88" s="7">
        <f t="shared" si="36"/>
        <v>404.77658115622819</v>
      </c>
      <c r="U88">
        <f t="shared" si="22"/>
        <v>25.704986566750968</v>
      </c>
      <c r="V88" s="7">
        <f t="shared" si="37"/>
        <v>39.7977255247134</v>
      </c>
    </row>
    <row r="89" spans="4:22" x14ac:dyDescent="0.25">
      <c r="D89">
        <v>930</v>
      </c>
      <c r="E89" s="9">
        <f t="shared" si="24"/>
        <v>0.10000000000000009</v>
      </c>
      <c r="F89" s="7">
        <f t="shared" si="23"/>
        <v>99999.999999999913</v>
      </c>
      <c r="G89" s="4">
        <f t="shared" si="25"/>
        <v>9.9999999999999911</v>
      </c>
      <c r="H89" s="4">
        <f t="shared" si="26"/>
        <v>0.99999999999999967</v>
      </c>
      <c r="I89" s="4">
        <f t="shared" si="27"/>
        <v>2.911208151382823E-4</v>
      </c>
      <c r="J89" s="4">
        <f t="shared" si="28"/>
        <v>3.6451372498188125E-3</v>
      </c>
      <c r="K89" s="4">
        <f t="shared" si="29"/>
        <v>274.33809249561364</v>
      </c>
      <c r="L89" s="3">
        <f t="shared" si="30"/>
        <v>1.1880924956136596</v>
      </c>
      <c r="N89">
        <v>67</v>
      </c>
      <c r="O89">
        <f t="shared" si="31"/>
        <v>340.15</v>
      </c>
      <c r="P89" s="5">
        <f t="shared" si="32"/>
        <v>2.9398794649419377E-3</v>
      </c>
      <c r="Q89" s="4">
        <f t="shared" si="33"/>
        <v>-4.1413696973859266E-4</v>
      </c>
      <c r="R89">
        <f t="shared" si="34"/>
        <v>-1.4225604910520657</v>
      </c>
      <c r="S89">
        <f t="shared" si="35"/>
        <v>3.7795448994387193E-2</v>
      </c>
      <c r="T89" s="7">
        <f t="shared" si="36"/>
        <v>377.95448994387192</v>
      </c>
      <c r="U89">
        <f t="shared" si="22"/>
        <v>27.458211943678851</v>
      </c>
      <c r="V89" s="7">
        <f t="shared" si="37"/>
        <v>37.256613871956972</v>
      </c>
    </row>
    <row r="90" spans="4:22" x14ac:dyDescent="0.25">
      <c r="D90">
        <v>940</v>
      </c>
      <c r="E90" s="9">
        <f t="shared" si="24"/>
        <v>8.8297872340425521E-2</v>
      </c>
      <c r="F90" s="7">
        <f t="shared" si="23"/>
        <v>113253.01204819279</v>
      </c>
      <c r="G90" s="4">
        <f t="shared" si="25"/>
        <v>11.325301204819279</v>
      </c>
      <c r="H90" s="4">
        <f t="shared" si="26"/>
        <v>1.0540497612236248</v>
      </c>
      <c r="I90" s="4">
        <f t="shared" si="27"/>
        <v>3.0685582568373355E-4</v>
      </c>
      <c r="J90" s="4">
        <f t="shared" si="28"/>
        <v>3.6608722603642639E-3</v>
      </c>
      <c r="K90" s="4">
        <f t="shared" si="29"/>
        <v>273.15894379240046</v>
      </c>
      <c r="L90" s="3">
        <f t="shared" si="30"/>
        <v>8.9437924004869274E-3</v>
      </c>
      <c r="N90">
        <v>68</v>
      </c>
      <c r="O90">
        <f t="shared" si="31"/>
        <v>341.15</v>
      </c>
      <c r="P90" s="5">
        <f t="shared" si="32"/>
        <v>2.9312619082515023E-3</v>
      </c>
      <c r="Q90" s="4">
        <f t="shared" si="33"/>
        <v>-4.2275452642902799E-4</v>
      </c>
      <c r="R90">
        <f t="shared" si="34"/>
        <v>-1.4521617982837112</v>
      </c>
      <c r="S90">
        <f t="shared" si="35"/>
        <v>3.5305161438494985E-2</v>
      </c>
      <c r="T90" s="7">
        <f t="shared" si="36"/>
        <v>353.05161438494986</v>
      </c>
      <c r="U90">
        <f t="shared" si="22"/>
        <v>29.324470396264775</v>
      </c>
      <c r="V90" s="7">
        <f t="shared" si="37"/>
        <v>34.885540511937272</v>
      </c>
    </row>
    <row r="91" spans="4:22" x14ac:dyDescent="0.25">
      <c r="D91">
        <v>950</v>
      </c>
      <c r="E91" s="9">
        <f t="shared" si="24"/>
        <v>7.6842105263157823E-2</v>
      </c>
      <c r="F91" s="7">
        <f t="shared" si="23"/>
        <v>130136.98630136998</v>
      </c>
      <c r="G91" s="4">
        <f t="shared" si="25"/>
        <v>13.013698630136998</v>
      </c>
      <c r="H91" s="4">
        <f t="shared" si="26"/>
        <v>1.1144007451683922</v>
      </c>
      <c r="I91" s="4">
        <f t="shared" si="27"/>
        <v>3.2442525332413162E-4</v>
      </c>
      <c r="J91" s="4">
        <f t="shared" si="28"/>
        <v>3.6784416880046621E-3</v>
      </c>
      <c r="K91" s="4">
        <f t="shared" si="29"/>
        <v>271.85424829785489</v>
      </c>
      <c r="L91" s="3">
        <f t="shared" si="30"/>
        <v>-1.2957517021450826</v>
      </c>
      <c r="N91">
        <v>69</v>
      </c>
      <c r="O91">
        <f t="shared" si="31"/>
        <v>342.15</v>
      </c>
      <c r="P91" s="5">
        <f t="shared" si="32"/>
        <v>2.9226947245360223E-3</v>
      </c>
      <c r="Q91" s="4">
        <f t="shared" si="33"/>
        <v>-4.31321710144508E-4</v>
      </c>
      <c r="R91">
        <f t="shared" si="34"/>
        <v>-1.481590074346385</v>
      </c>
      <c r="S91">
        <f t="shared" si="35"/>
        <v>3.2992097393506344E-2</v>
      </c>
      <c r="T91" s="7">
        <f t="shared" si="36"/>
        <v>329.92097393506344</v>
      </c>
      <c r="U91">
        <f t="shared" si="22"/>
        <v>31.310288796517209</v>
      </c>
      <c r="V91" s="7">
        <f t="shared" si="37"/>
        <v>32.672965958518823</v>
      </c>
    </row>
    <row r="92" spans="4:22" x14ac:dyDescent="0.25">
      <c r="D92">
        <v>960</v>
      </c>
      <c r="E92" s="9">
        <f t="shared" si="24"/>
        <v>6.5625000000000044E-2</v>
      </c>
      <c r="F92" s="7">
        <f t="shared" si="23"/>
        <v>152380.95238095228</v>
      </c>
      <c r="G92" s="4">
        <f t="shared" si="25"/>
        <v>15.238095238095228</v>
      </c>
      <c r="H92" s="4">
        <f t="shared" si="26"/>
        <v>1.1829306835859865</v>
      </c>
      <c r="I92" s="4">
        <f t="shared" si="27"/>
        <v>3.4437574485763798E-4</v>
      </c>
      <c r="J92" s="4">
        <f t="shared" si="28"/>
        <v>3.6983921795381682E-3</v>
      </c>
      <c r="K92" s="4">
        <f t="shared" si="29"/>
        <v>270.38776621166056</v>
      </c>
      <c r="L92" s="3">
        <f t="shared" si="30"/>
        <v>-2.7622337883394152</v>
      </c>
      <c r="N92">
        <v>70</v>
      </c>
      <c r="O92">
        <f t="shared" si="31"/>
        <v>343.15</v>
      </c>
      <c r="P92" s="5">
        <f t="shared" si="32"/>
        <v>2.9141774734081308E-3</v>
      </c>
      <c r="Q92" s="4">
        <f t="shared" si="33"/>
        <v>-4.3983896127239948E-4</v>
      </c>
      <c r="R92">
        <f t="shared" si="34"/>
        <v>-1.5108468319706923</v>
      </c>
      <c r="S92">
        <f t="shared" si="35"/>
        <v>3.0842755282136099E-2</v>
      </c>
      <c r="T92" s="7">
        <f t="shared" si="36"/>
        <v>308.42755282136096</v>
      </c>
      <c r="U92">
        <f t="shared" si="22"/>
        <v>33.42252486369766</v>
      </c>
      <c r="V92" s="7">
        <f t="shared" si="37"/>
        <v>30.60810050024514</v>
      </c>
    </row>
    <row r="93" spans="4:22" x14ac:dyDescent="0.25">
      <c r="D93">
        <v>970</v>
      </c>
      <c r="E93" s="9">
        <f t="shared" si="24"/>
        <v>5.4639175257731987E-2</v>
      </c>
      <c r="F93" s="7">
        <f t="shared" si="23"/>
        <v>183018.8679245282</v>
      </c>
      <c r="G93" s="4">
        <f t="shared" si="25"/>
        <v>18.301886792452819</v>
      </c>
      <c r="H93" s="4">
        <f t="shared" si="26"/>
        <v>1.2624958646654556</v>
      </c>
      <c r="I93" s="4">
        <f t="shared" si="27"/>
        <v>3.6753882523011806E-4</v>
      </c>
      <c r="J93" s="4">
        <f t="shared" si="28"/>
        <v>3.7215552599106482E-3</v>
      </c>
      <c r="K93" s="4">
        <f t="shared" si="29"/>
        <v>268.70486400462835</v>
      </c>
      <c r="L93" s="3">
        <f t="shared" si="30"/>
        <v>-4.4451359953716292</v>
      </c>
      <c r="N93">
        <v>71</v>
      </c>
      <c r="O93">
        <f t="shared" si="31"/>
        <v>344.15</v>
      </c>
      <c r="P93" s="5">
        <f t="shared" si="32"/>
        <v>2.9057097195990121E-3</v>
      </c>
      <c r="Q93" s="4">
        <f t="shared" si="33"/>
        <v>-4.4830671508151818E-4</v>
      </c>
      <c r="R93">
        <f t="shared" si="34"/>
        <v>-1.5399335663050149</v>
      </c>
      <c r="S93">
        <f t="shared" si="35"/>
        <v>2.8844727049657976E-2</v>
      </c>
      <c r="T93" s="7">
        <f t="shared" si="36"/>
        <v>288.44727049657979</v>
      </c>
      <c r="U93">
        <f t="shared" si="22"/>
        <v>35.668381443805593</v>
      </c>
      <c r="V93" s="7">
        <f t="shared" si="37"/>
        <v>28.680864075980125</v>
      </c>
    </row>
    <row r="94" spans="4:22" x14ac:dyDescent="0.25">
      <c r="D94">
        <v>980</v>
      </c>
      <c r="E94" s="9">
        <f t="shared" si="24"/>
        <v>4.3877551020408134E-2</v>
      </c>
      <c r="F94" s="7">
        <f t="shared" si="23"/>
        <v>227906.97674418619</v>
      </c>
      <c r="G94" s="4">
        <f t="shared" si="25"/>
        <v>22.79069767441862</v>
      </c>
      <c r="H94" s="4">
        <f t="shared" si="26"/>
        <v>1.3577576201129087</v>
      </c>
      <c r="I94" s="4">
        <f t="shared" si="27"/>
        <v>3.9527150512748432E-4</v>
      </c>
      <c r="J94" s="4">
        <f t="shared" si="28"/>
        <v>3.7492879398080148E-3</v>
      </c>
      <c r="K94" s="4">
        <f t="shared" si="29"/>
        <v>266.71731167470847</v>
      </c>
      <c r="L94" s="3">
        <f t="shared" si="30"/>
        <v>-6.4326883252915081</v>
      </c>
      <c r="N94">
        <v>72</v>
      </c>
      <c r="O94">
        <f t="shared" si="31"/>
        <v>345.15</v>
      </c>
      <c r="P94" s="5">
        <f t="shared" si="32"/>
        <v>2.8972910328842532E-3</v>
      </c>
      <c r="Q94" s="4">
        <f t="shared" si="33"/>
        <v>-4.5672540179627708E-4</v>
      </c>
      <c r="R94">
        <f t="shared" si="34"/>
        <v>-1.5688517551702117</v>
      </c>
      <c r="S94">
        <f t="shared" si="35"/>
        <v>2.6986604530980344E-2</v>
      </c>
      <c r="T94" s="7">
        <f t="shared" si="36"/>
        <v>269.86604530980344</v>
      </c>
      <c r="U94">
        <f t="shared" si="22"/>
        <v>38.055421286957767</v>
      </c>
      <c r="V94" s="7">
        <f t="shared" si="37"/>
        <v>26.881846670045913</v>
      </c>
    </row>
    <row r="95" spans="4:22" x14ac:dyDescent="0.25">
      <c r="D95">
        <v>990</v>
      </c>
      <c r="E95" s="9">
        <f t="shared" si="24"/>
        <v>3.3333333333333437E-2</v>
      </c>
      <c r="F95" s="7">
        <f t="shared" si="23"/>
        <v>299999.99999999907</v>
      </c>
      <c r="G95" s="4">
        <f t="shared" si="25"/>
        <v>29.999999999999908</v>
      </c>
      <c r="H95" s="4">
        <f t="shared" si="26"/>
        <v>1.477121254719661</v>
      </c>
      <c r="I95" s="4">
        <f t="shared" si="27"/>
        <v>4.3002074373207016E-4</v>
      </c>
      <c r="J95" s="4">
        <f t="shared" si="28"/>
        <v>3.7840371784126003E-3</v>
      </c>
      <c r="K95" s="4">
        <f t="shared" si="29"/>
        <v>264.26801663177605</v>
      </c>
      <c r="L95" s="3">
        <f t="shared" si="30"/>
        <v>-8.8819833682239278</v>
      </c>
      <c r="N95">
        <v>73</v>
      </c>
      <c r="O95">
        <f t="shared" si="31"/>
        <v>346.15</v>
      </c>
      <c r="P95" s="5">
        <f t="shared" si="32"/>
        <v>2.8889209880109783E-3</v>
      </c>
      <c r="Q95" s="4">
        <f t="shared" si="33"/>
        <v>-4.6509544666955204E-4</v>
      </c>
      <c r="R95">
        <f t="shared" si="34"/>
        <v>-1.5976028593099112</v>
      </c>
      <c r="S95">
        <f t="shared" si="35"/>
        <v>2.5257894254737404E-2</v>
      </c>
      <c r="T95" s="7">
        <f t="shared" si="36"/>
        <v>252.57894254737406</v>
      </c>
      <c r="U95">
        <f t="shared" si="22"/>
        <v>40.591582335191646</v>
      </c>
      <c r="V95" s="7">
        <f t="shared" si="37"/>
        <v>25.202269562994854</v>
      </c>
    </row>
    <row r="96" spans="4:22" x14ac:dyDescent="0.25">
      <c r="D96">
        <v>1000</v>
      </c>
      <c r="E96" s="9">
        <f t="shared" si="24"/>
        <v>2.2999999999999909E-2</v>
      </c>
      <c r="F96" s="7">
        <f t="shared" si="23"/>
        <v>434782.60869565391</v>
      </c>
      <c r="G96" s="4">
        <f t="shared" si="25"/>
        <v>43.478260869565389</v>
      </c>
      <c r="H96" s="4">
        <f t="shared" si="26"/>
        <v>1.6382721639824089</v>
      </c>
      <c r="I96" s="4">
        <f t="shared" si="27"/>
        <v>4.7693512779691671E-4</v>
      </c>
      <c r="J96" s="4">
        <f t="shared" si="28"/>
        <v>3.830951562477447E-3</v>
      </c>
      <c r="K96" s="4">
        <f t="shared" si="29"/>
        <v>261.03175247491453</v>
      </c>
      <c r="L96" s="3">
        <f t="shared" si="30"/>
        <v>-12.118247525085451</v>
      </c>
      <c r="N96">
        <v>74</v>
      </c>
      <c r="O96">
        <f t="shared" si="31"/>
        <v>347.15</v>
      </c>
      <c r="P96" s="5">
        <f t="shared" si="32"/>
        <v>2.8805991646262425E-3</v>
      </c>
      <c r="Q96" s="4">
        <f t="shared" si="33"/>
        <v>-4.7341727005428781E-4</v>
      </c>
      <c r="R96">
        <f t="shared" si="34"/>
        <v>-1.6261883226364786</v>
      </c>
      <c r="S96">
        <f t="shared" si="35"/>
        <v>2.3648939887452092E-2</v>
      </c>
      <c r="T96" s="7">
        <f t="shared" si="36"/>
        <v>236.48939887452093</v>
      </c>
      <c r="U96">
        <f t="shared" si="22"/>
        <v>43.285193533372322</v>
      </c>
      <c r="V96" s="7">
        <f t="shared" si="37"/>
        <v>23.633947696486103</v>
      </c>
    </row>
    <row r="97" spans="4:22" x14ac:dyDescent="0.25">
      <c r="D97">
        <v>1010</v>
      </c>
      <c r="E97" s="9">
        <f t="shared" si="24"/>
        <v>1.2871287128712883E-2</v>
      </c>
      <c r="F97" s="7">
        <f t="shared" si="23"/>
        <v>776923.07692307618</v>
      </c>
      <c r="G97" s="4">
        <f t="shared" si="25"/>
        <v>77.692307692307622</v>
      </c>
      <c r="H97" s="4">
        <f t="shared" si="26"/>
        <v>1.8903780214758055</v>
      </c>
      <c r="I97" s="4">
        <f t="shared" si="27"/>
        <v>5.5032839053152996E-4</v>
      </c>
      <c r="J97" s="4">
        <f t="shared" si="28"/>
        <v>3.9043448252120603E-3</v>
      </c>
      <c r="K97" s="4">
        <f t="shared" si="29"/>
        <v>256.12491846072692</v>
      </c>
      <c r="L97" s="3">
        <f t="shared" si="30"/>
        <v>-17.02508153927306</v>
      </c>
      <c r="N97">
        <v>75</v>
      </c>
      <c r="O97">
        <f t="shared" si="31"/>
        <v>348.15</v>
      </c>
      <c r="P97" s="5">
        <f t="shared" si="32"/>
        <v>2.8723251472066642E-3</v>
      </c>
      <c r="Q97" s="4">
        <f t="shared" si="33"/>
        <v>-4.8169128747386613E-4</v>
      </c>
      <c r="R97">
        <f t="shared" si="34"/>
        <v>-1.6546095724727301</v>
      </c>
      <c r="S97">
        <f t="shared" si="35"/>
        <v>2.2150851599479493E-2</v>
      </c>
      <c r="T97" s="7">
        <f t="shared" si="36"/>
        <v>221.50851599479492</v>
      </c>
      <c r="U97">
        <f t="shared" si="22"/>
        <v>46.144991176027666</v>
      </c>
      <c r="V97" s="7">
        <f t="shared" si="37"/>
        <v>22.169253345343552</v>
      </c>
    </row>
    <row r="98" spans="4:22" x14ac:dyDescent="0.25">
      <c r="D98">
        <v>1020</v>
      </c>
      <c r="E98" s="9">
        <f t="shared" si="24"/>
        <v>2.9411764705882248E-3</v>
      </c>
      <c r="F98" s="7">
        <f t="shared" si="23"/>
        <v>3400000.0000000121</v>
      </c>
      <c r="G98" s="4">
        <f t="shared" si="25"/>
        <v>340.00000000000119</v>
      </c>
      <c r="H98" s="4">
        <f t="shared" si="26"/>
        <v>2.5314789170422567</v>
      </c>
      <c r="I98" s="4">
        <f t="shared" si="27"/>
        <v>7.3696620583471812E-4</v>
      </c>
      <c r="J98" s="4">
        <f t="shared" si="28"/>
        <v>4.0909826405152484E-3</v>
      </c>
      <c r="K98" s="4">
        <f t="shared" si="29"/>
        <v>244.44004970748364</v>
      </c>
      <c r="L98" s="3">
        <f t="shared" si="30"/>
        <v>-28.709950292516339</v>
      </c>
      <c r="N98">
        <v>76</v>
      </c>
      <c r="O98">
        <f t="shared" si="31"/>
        <v>349.15</v>
      </c>
      <c r="P98" s="5">
        <f t="shared" si="32"/>
        <v>2.8640985249892598E-3</v>
      </c>
      <c r="Q98" s="4">
        <f t="shared" si="33"/>
        <v>-4.8991790969127053E-4</v>
      </c>
      <c r="R98">
        <f t="shared" si="34"/>
        <v>-1.6828680197895143</v>
      </c>
      <c r="S98">
        <f t="shared" si="35"/>
        <v>2.0755441705001102E-2</v>
      </c>
      <c r="T98" s="7">
        <f t="shared" si="36"/>
        <v>207.55441705001101</v>
      </c>
      <c r="U98">
        <f t="shared" si="22"/>
        <v>49.180135803086586</v>
      </c>
      <c r="V98" s="7">
        <f t="shared" si="37"/>
        <v>20.801081235237167</v>
      </c>
    </row>
    <row r="99" spans="4:22" x14ac:dyDescent="0.25">
      <c r="N99">
        <v>77</v>
      </c>
      <c r="O99">
        <f t="shared" si="31"/>
        <v>350.15</v>
      </c>
      <c r="P99" s="5">
        <f t="shared" si="32"/>
        <v>2.8559188919034702E-3</v>
      </c>
      <c r="Q99" s="4">
        <f t="shared" si="33"/>
        <v>-4.9809754277706014E-4</v>
      </c>
      <c r="R99">
        <f t="shared" si="34"/>
        <v>-1.7109650594392016</v>
      </c>
      <c r="S99">
        <f t="shared" si="35"/>
        <v>1.9455165991687229E-2</v>
      </c>
      <c r="T99" s="7">
        <f t="shared" si="36"/>
        <v>194.5516599168723</v>
      </c>
      <c r="U99">
        <f t="shared" si="22"/>
        <v>52.400229657628124</v>
      </c>
      <c r="V99" s="7">
        <f t="shared" si="37"/>
        <v>19.522815199171127</v>
      </c>
    </row>
    <row r="100" spans="4:22" x14ac:dyDescent="0.25">
      <c r="N100">
        <v>78</v>
      </c>
      <c r="O100">
        <f t="shared" si="31"/>
        <v>351.15</v>
      </c>
      <c r="P100" s="5">
        <f t="shared" si="32"/>
        <v>2.847785846504343E-3</v>
      </c>
      <c r="Q100" s="4">
        <f t="shared" si="33"/>
        <v>-5.0623058817618732E-4</v>
      </c>
      <c r="R100">
        <f t="shared" si="34"/>
        <v>-1.7389020703852034</v>
      </c>
      <c r="S100">
        <f t="shared" si="35"/>
        <v>1.8243070212527482E-2</v>
      </c>
      <c r="T100" s="7">
        <f t="shared" si="36"/>
        <v>182.43070212527482</v>
      </c>
      <c r="U100">
        <f t="shared" si="22"/>
        <v>55.815334718895173</v>
      </c>
      <c r="V100" s="7">
        <f t="shared" si="37"/>
        <v>18.328296428789194</v>
      </c>
    </row>
    <row r="101" spans="4:22" x14ac:dyDescent="0.25">
      <c r="N101">
        <v>79</v>
      </c>
      <c r="O101">
        <f t="shared" si="31"/>
        <v>352.15</v>
      </c>
      <c r="P101" s="5">
        <f t="shared" si="32"/>
        <v>2.8396989919068582E-3</v>
      </c>
      <c r="Q101" s="4">
        <f t="shared" si="33"/>
        <v>-5.1431744277367214E-4</v>
      </c>
      <c r="R101">
        <f t="shared" si="34"/>
        <v>-1.7666804159275638</v>
      </c>
      <c r="S101">
        <f t="shared" si="35"/>
        <v>1.7112741263449745E-2</v>
      </c>
      <c r="T101" s="7">
        <f t="shared" si="36"/>
        <v>171.12741263449746</v>
      </c>
      <c r="U101">
        <f t="shared" si="22"/>
        <v>59.435991323952891</v>
      </c>
      <c r="V101" s="7">
        <f t="shared" si="37"/>
        <v>17.211793346293994</v>
      </c>
    </row>
    <row r="102" spans="4:22" x14ac:dyDescent="0.25">
      <c r="N102">
        <v>80</v>
      </c>
      <c r="O102">
        <f t="shared" si="31"/>
        <v>353.15</v>
      </c>
      <c r="P102" s="5">
        <f t="shared" si="32"/>
        <v>2.831657935721365E-3</v>
      </c>
      <c r="Q102" s="4">
        <f t="shared" si="33"/>
        <v>-5.2235849895916533E-4</v>
      </c>
      <c r="R102">
        <f t="shared" si="34"/>
        <v>-1.7943014439247329</v>
      </c>
      <c r="S102">
        <f t="shared" si="35"/>
        <v>1.6058262616299081E-2</v>
      </c>
      <c r="T102" s="7">
        <f t="shared" si="36"/>
        <v>160.58262616299081</v>
      </c>
      <c r="U102">
        <f t="shared" si="22"/>
        <v>63.273237391509809</v>
      </c>
      <c r="V102" s="7">
        <f t="shared" si="37"/>
        <v>16.167973098485223</v>
      </c>
    </row>
    <row r="103" spans="4:22" x14ac:dyDescent="0.25">
      <c r="N103">
        <v>81</v>
      </c>
      <c r="O103">
        <f t="shared" si="31"/>
        <v>354.15</v>
      </c>
      <c r="P103" s="5">
        <f t="shared" si="32"/>
        <v>2.8236622899901172E-3</v>
      </c>
      <c r="Q103" s="4">
        <f t="shared" si="33"/>
        <v>-5.303541446904131E-4</v>
      </c>
      <c r="R103">
        <f t="shared" si="34"/>
        <v>-1.8217664870115691</v>
      </c>
      <c r="S103">
        <f t="shared" si="35"/>
        <v>1.5074173618084403E-2</v>
      </c>
      <c r="T103" s="7">
        <f t="shared" si="36"/>
        <v>150.74173618084401</v>
      </c>
      <c r="U103">
        <f t="shared" si="22"/>
        <v>67.338628261539029</v>
      </c>
      <c r="V103" s="7">
        <f t="shared" si="37"/>
        <v>15.191874655164222</v>
      </c>
    </row>
    <row r="104" spans="4:22" x14ac:dyDescent="0.25">
      <c r="N104">
        <v>82</v>
      </c>
      <c r="O104">
        <f t="shared" si="31"/>
        <v>355.15</v>
      </c>
      <c r="P104" s="5">
        <f t="shared" si="32"/>
        <v>2.8157116711248768E-3</v>
      </c>
      <c r="Q104" s="4">
        <f t="shared" si="33"/>
        <v>-5.3830476355565347E-4</v>
      </c>
      <c r="R104">
        <f t="shared" si="34"/>
        <v>-1.8490768628136696</v>
      </c>
      <c r="S104">
        <f t="shared" si="35"/>
        <v>1.415543230459485E-2</v>
      </c>
      <c r="T104" s="7">
        <f t="shared" si="36"/>
        <v>141.55432304594851</v>
      </c>
      <c r="U104">
        <f t="shared" si="22"/>
        <v>71.644257164466836</v>
      </c>
      <c r="V104" s="7">
        <f t="shared" si="37"/>
        <v>14.278883479126558</v>
      </c>
    </row>
    <row r="105" spans="4:22" x14ac:dyDescent="0.25">
      <c r="N105">
        <v>83</v>
      </c>
      <c r="O105">
        <f t="shared" si="31"/>
        <v>356.15</v>
      </c>
      <c r="P105" s="5">
        <f t="shared" si="32"/>
        <v>2.8078056998455708E-3</v>
      </c>
      <c r="Q105" s="4">
        <f t="shared" si="33"/>
        <v>-5.4621073483495947E-4</v>
      </c>
      <c r="R105">
        <f t="shared" si="34"/>
        <v>-1.8762338741580857</v>
      </c>
      <c r="S105">
        <f t="shared" si="35"/>
        <v>1.3297381409978775E-2</v>
      </c>
      <c r="T105" s="7">
        <f t="shared" si="36"/>
        <v>132.97381409978775</v>
      </c>
      <c r="U105">
        <f t="shared" si="22"/>
        <v>76.202776333810235</v>
      </c>
      <c r="V105" s="7">
        <f t="shared" si="37"/>
        <v>13.424707723491531</v>
      </c>
    </row>
    <row r="106" spans="4:22" x14ac:dyDescent="0.25">
      <c r="N106">
        <v>84</v>
      </c>
      <c r="O106">
        <f t="shared" si="31"/>
        <v>357.15</v>
      </c>
      <c r="P106" s="5">
        <f t="shared" si="32"/>
        <v>2.7999440011199778E-3</v>
      </c>
      <c r="Q106" s="4">
        <f t="shared" si="33"/>
        <v>-5.5407243356055255E-4</v>
      </c>
      <c r="R106">
        <f t="shared" si="34"/>
        <v>-1.9032388092804979</v>
      </c>
      <c r="S106">
        <f t="shared" si="35"/>
        <v>1.249571728404472E-2</v>
      </c>
      <c r="T106" s="7">
        <f t="shared" si="36"/>
        <v>124.9571728404472</v>
      </c>
      <c r="U106">
        <f t="shared" si="22"/>
        <v>81.027418776260234</v>
      </c>
      <c r="V106" s="7">
        <f t="shared" si="37"/>
        <v>12.625355903595969</v>
      </c>
    </row>
    <row r="107" spans="4:22" x14ac:dyDescent="0.25">
      <c r="N107">
        <v>85</v>
      </c>
      <c r="O107">
        <f t="shared" si="31"/>
        <v>358.15</v>
      </c>
      <c r="P107" s="5">
        <f t="shared" si="32"/>
        <v>2.7921262041044259E-3</v>
      </c>
      <c r="Q107" s="4">
        <f t="shared" si="33"/>
        <v>-5.6189023057610444E-4</v>
      </c>
      <c r="R107">
        <f t="shared" si="34"/>
        <v>-1.9300929420289188</v>
      </c>
      <c r="S107">
        <f t="shared" si="35"/>
        <v>1.1746461456230055E-2</v>
      </c>
      <c r="T107" s="7">
        <f t="shared" si="36"/>
        <v>117.46461456230055</v>
      </c>
      <c r="U107">
        <f t="shared" si="22"/>
        <v>86.132020713320671</v>
      </c>
      <c r="V107" s="7">
        <f t="shared" si="37"/>
        <v>11.877115984599079</v>
      </c>
    </row>
    <row r="108" spans="4:22" x14ac:dyDescent="0.25">
      <c r="N108">
        <v>86</v>
      </c>
      <c r="O108">
        <f t="shared" si="31"/>
        <v>359.15</v>
      </c>
      <c r="P108" s="5">
        <f t="shared" si="32"/>
        <v>2.78435194208548E-3</v>
      </c>
      <c r="Q108" s="4">
        <f t="shared" si="33"/>
        <v>-5.6966449259505036E-4</v>
      </c>
      <c r="R108">
        <f t="shared" si="34"/>
        <v>-1.9567975320639981</v>
      </c>
      <c r="S108">
        <f t="shared" si="35"/>
        <v>1.1045934609696585E-2</v>
      </c>
      <c r="T108" s="7">
        <f t="shared" si="36"/>
        <v>110.45934609696585</v>
      </c>
      <c r="U108">
        <f t="shared" si="22"/>
        <v>91.531044708716465</v>
      </c>
      <c r="V108" s="7">
        <f t="shared" si="37"/>
        <v>11.176535821868317</v>
      </c>
    </row>
    <row r="109" spans="4:22" x14ac:dyDescent="0.25">
      <c r="N109">
        <v>87</v>
      </c>
      <c r="O109">
        <f t="shared" si="31"/>
        <v>360.15</v>
      </c>
      <c r="P109" s="5">
        <f t="shared" si="32"/>
        <v>2.7766208524226017E-3</v>
      </c>
      <c r="Q109" s="4">
        <f t="shared" si="33"/>
        <v>-5.7739558225792858E-4</v>
      </c>
      <c r="R109">
        <f t="shared" si="34"/>
        <v>-1.9833538250559848</v>
      </c>
      <c r="S109">
        <f t="shared" si="35"/>
        <v>1.0390732751125091E-2</v>
      </c>
      <c r="T109" s="7">
        <f t="shared" si="36"/>
        <v>103.90732751125091</v>
      </c>
      <c r="U109">
        <f t="shared" si="22"/>
        <v>97.239603495886428</v>
      </c>
      <c r="V109" s="7">
        <f t="shared" si="37"/>
        <v>10.52040488876815</v>
      </c>
    </row>
    <row r="110" spans="4:22" x14ac:dyDescent="0.25">
      <c r="N110">
        <v>88</v>
      </c>
      <c r="O110">
        <f t="shared" si="31"/>
        <v>361.15</v>
      </c>
      <c r="P110" s="5">
        <f t="shared" si="32"/>
        <v>2.7689325764917627E-3</v>
      </c>
      <c r="Q110" s="4">
        <f t="shared" si="33"/>
        <v>-5.8508385818876758E-4</v>
      </c>
      <c r="R110">
        <f t="shared" si="34"/>
        <v>-2.0097630528784167</v>
      </c>
      <c r="S110">
        <f t="shared" si="35"/>
        <v>9.7777053817374726E-3</v>
      </c>
      <c r="T110" s="7">
        <f t="shared" si="36"/>
        <v>97.777053817374721</v>
      </c>
      <c r="U110">
        <f t="shared" si="22"/>
        <v>103.27348451997463</v>
      </c>
      <c r="V110" s="7">
        <f t="shared" si="37"/>
        <v>9.9057372253391573</v>
      </c>
    </row>
    <row r="111" spans="4:22" x14ac:dyDescent="0.25">
      <c r="N111">
        <v>89</v>
      </c>
      <c r="O111">
        <f t="shared" si="31"/>
        <v>362.15</v>
      </c>
      <c r="P111" s="5">
        <f t="shared" si="32"/>
        <v>2.7612867596299878E-3</v>
      </c>
      <c r="Q111" s="4">
        <f t="shared" si="33"/>
        <v>-5.9272967505054255E-4</v>
      </c>
      <c r="R111">
        <f t="shared" si="34"/>
        <v>-2.0360264337986136</v>
      </c>
      <c r="S111">
        <f t="shared" si="35"/>
        <v>9.2039354930946726E-3</v>
      </c>
      <c r="T111" s="7">
        <f t="shared" si="36"/>
        <v>92.039354930946729</v>
      </c>
      <c r="U111">
        <f t="shared" ref="U111:U152" si="38">($B$4/T111)+1</f>
        <v>109.64917520882867</v>
      </c>
      <c r="V111" s="7">
        <f t="shared" si="37"/>
        <v>9.32975554126768</v>
      </c>
    </row>
    <row r="112" spans="4:22" x14ac:dyDescent="0.25">
      <c r="N112">
        <v>90</v>
      </c>
      <c r="O112">
        <f t="shared" si="31"/>
        <v>363.15</v>
      </c>
      <c r="P112" s="5">
        <f t="shared" si="32"/>
        <v>2.7536830510808208E-3</v>
      </c>
      <c r="Q112" s="4">
        <f t="shared" si="33"/>
        <v>-6.0033338359970949E-4</v>
      </c>
      <c r="R112">
        <f t="shared" si="34"/>
        <v>-2.062145172665002</v>
      </c>
      <c r="S112">
        <f t="shared" si="35"/>
        <v>8.6667212274977937E-3</v>
      </c>
      <c r="T112" s="7">
        <f t="shared" si="36"/>
        <v>86.667212274977942</v>
      </c>
      <c r="U112">
        <f t="shared" si="38"/>
        <v>116.38388898759055</v>
      </c>
      <c r="V112" s="7">
        <f t="shared" si="37"/>
        <v>8.7898764072841526</v>
      </c>
    </row>
    <row r="113" spans="14:22" x14ac:dyDescent="0.25">
      <c r="N113">
        <v>91</v>
      </c>
      <c r="O113">
        <f t="shared" si="31"/>
        <v>364.15</v>
      </c>
      <c r="P113" s="5">
        <f t="shared" si="32"/>
        <v>2.746121103940684E-3</v>
      </c>
      <c r="Q113" s="4">
        <f t="shared" si="33"/>
        <v>-6.0789533073984632E-4</v>
      </c>
      <c r="R113">
        <f t="shared" si="34"/>
        <v>-2.0881204610913722</v>
      </c>
      <c r="S113">
        <f t="shared" si="35"/>
        <v>8.1635590575294889E-3</v>
      </c>
      <c r="T113" s="7">
        <f t="shared" si="36"/>
        <v>81.635590575294884</v>
      </c>
      <c r="U113">
        <f t="shared" si="38"/>
        <v>123.49559205156615</v>
      </c>
      <c r="V113" s="7">
        <f t="shared" si="37"/>
        <v>8.2836964705010825</v>
      </c>
    </row>
    <row r="114" spans="14:22" x14ac:dyDescent="0.25">
      <c r="N114">
        <v>92</v>
      </c>
      <c r="O114">
        <f t="shared" si="31"/>
        <v>365.15</v>
      </c>
      <c r="P114" s="5">
        <f t="shared" si="32"/>
        <v>2.738600575106121E-3</v>
      </c>
      <c r="Q114" s="4">
        <f t="shared" si="33"/>
        <v>-6.1541585957440928E-4</v>
      </c>
      <c r="R114">
        <f t="shared" si="34"/>
        <v>-2.1139534776380957</v>
      </c>
      <c r="S114">
        <f t="shared" si="35"/>
        <v>7.6921283525766167E-3</v>
      </c>
      <c r="T114" s="7">
        <f t="shared" si="36"/>
        <v>76.921283525766171</v>
      </c>
      <c r="U114">
        <f t="shared" si="38"/>
        <v>131.00303091211836</v>
      </c>
      <c r="V114" s="7">
        <f t="shared" si="37"/>
        <v>7.8089796310611002</v>
      </c>
    </row>
    <row r="115" spans="14:22" x14ac:dyDescent="0.25">
      <c r="N115">
        <v>93</v>
      </c>
      <c r="O115">
        <f t="shared" si="31"/>
        <v>366.15</v>
      </c>
      <c r="P115" s="5">
        <f t="shared" si="32"/>
        <v>2.7311211252219036E-3</v>
      </c>
      <c r="Q115" s="4">
        <f t="shared" si="33"/>
        <v>-6.2289530945862674E-4</v>
      </c>
      <c r="R115">
        <f t="shared" si="34"/>
        <v>-2.1396453879903827</v>
      </c>
      <c r="S115">
        <f t="shared" si="35"/>
        <v>7.2502772122065495E-3</v>
      </c>
      <c r="T115" s="7">
        <f t="shared" si="36"/>
        <v>72.502772122065494</v>
      </c>
      <c r="U115">
        <f t="shared" si="38"/>
        <v>138.92576073041764</v>
      </c>
      <c r="V115" s="7">
        <f t="shared" si="37"/>
        <v>7.3636451196773276</v>
      </c>
    </row>
    <row r="116" spans="14:22" x14ac:dyDescent="0.25">
      <c r="N116">
        <v>94</v>
      </c>
      <c r="O116">
        <f t="shared" si="31"/>
        <v>367.15</v>
      </c>
      <c r="P116" s="5">
        <f t="shared" si="32"/>
        <v>2.7236824186299877E-3</v>
      </c>
      <c r="Q116" s="4">
        <f t="shared" si="33"/>
        <v>-6.3033401605054259E-4</v>
      </c>
      <c r="R116">
        <f t="shared" si="34"/>
        <v>-2.1651973451336137</v>
      </c>
      <c r="S116">
        <f t="shared" si="35"/>
        <v>6.8360094571603379E-3</v>
      </c>
      <c r="T116" s="7">
        <f t="shared" si="36"/>
        <v>68.360094571603383</v>
      </c>
      <c r="U116">
        <f t="shared" si="38"/>
        <v>147.28417445393612</v>
      </c>
      <c r="V116" s="7">
        <f t="shared" si="37"/>
        <v>6.9457564181136684</v>
      </c>
    </row>
    <row r="117" spans="14:22" x14ac:dyDescent="0.25">
      <c r="N117">
        <v>95</v>
      </c>
      <c r="O117">
        <f t="shared" si="31"/>
        <v>368.15</v>
      </c>
      <c r="P117" s="5">
        <f t="shared" si="32"/>
        <v>2.7162841233192994E-3</v>
      </c>
      <c r="Q117" s="4">
        <f t="shared" si="33"/>
        <v>-6.3773231136123086E-4</v>
      </c>
      <c r="R117">
        <f t="shared" si="34"/>
        <v>-2.1906104895258278</v>
      </c>
      <c r="S117">
        <f t="shared" si="35"/>
        <v>6.4474726785845897E-3</v>
      </c>
      <c r="T117" s="7">
        <f t="shared" si="36"/>
        <v>64.474726785845903</v>
      </c>
      <c r="U117">
        <f t="shared" si="38"/>
        <v>156.0995327706498</v>
      </c>
      <c r="V117" s="7">
        <f t="shared" si="37"/>
        <v>6.5535109672816834</v>
      </c>
    </row>
    <row r="118" spans="14:22" x14ac:dyDescent="0.25">
      <c r="N118">
        <v>96</v>
      </c>
      <c r="O118">
        <f t="shared" si="31"/>
        <v>369.15</v>
      </c>
      <c r="P118" s="5">
        <f t="shared" si="32"/>
        <v>2.7089259108763375E-3</v>
      </c>
      <c r="Q118" s="4">
        <f t="shared" si="33"/>
        <v>-6.450905238041928E-4</v>
      </c>
      <c r="R118">
        <f t="shared" si="34"/>
        <v>-2.2158859492674021</v>
      </c>
      <c r="S118">
        <f t="shared" si="35"/>
        <v>6.0829472550556979E-3</v>
      </c>
      <c r="T118" s="7">
        <f t="shared" si="36"/>
        <v>60.829472550556979</v>
      </c>
      <c r="U118">
        <f t="shared" si="38"/>
        <v>165.39399489595667</v>
      </c>
      <c r="V118" s="7">
        <f t="shared" si="37"/>
        <v>6.1852306103588104</v>
      </c>
    </row>
    <row r="119" spans="14:22" x14ac:dyDescent="0.25">
      <c r="N119">
        <v>97</v>
      </c>
      <c r="O119">
        <f t="shared" si="31"/>
        <v>370.15</v>
      </c>
      <c r="P119" s="5">
        <f t="shared" si="32"/>
        <v>2.7016074564365799E-3</v>
      </c>
      <c r="Q119" s="4">
        <f t="shared" si="33"/>
        <v>-6.5240897824395041E-4</v>
      </c>
      <c r="R119">
        <f t="shared" si="34"/>
        <v>-2.2410248402679698</v>
      </c>
      <c r="S119">
        <f t="shared" si="35"/>
        <v>5.7408362550430388E-3</v>
      </c>
      <c r="T119" s="7">
        <f t="shared" si="36"/>
        <v>57.40836255043039</v>
      </c>
      <c r="U119">
        <f t="shared" si="38"/>
        <v>175.19065020737176</v>
      </c>
      <c r="V119" s="7">
        <f t="shared" si="37"/>
        <v>5.8393527211017435</v>
      </c>
    </row>
    <row r="120" spans="14:22" x14ac:dyDescent="0.25">
      <c r="N120">
        <v>98</v>
      </c>
      <c r="O120">
        <f t="shared" si="31"/>
        <v>371.15</v>
      </c>
      <c r="P120" s="5">
        <f t="shared" si="32"/>
        <v>2.6943284386366701E-3</v>
      </c>
      <c r="Q120" s="4">
        <f t="shared" si="33"/>
        <v>-6.5968799604386019E-4</v>
      </c>
      <c r="R120">
        <f t="shared" si="34"/>
        <v>-2.2660282664106597</v>
      </c>
      <c r="S120">
        <f t="shared" si="35"/>
        <v>5.4196561497947514E-3</v>
      </c>
      <c r="T120" s="7">
        <f t="shared" si="36"/>
        <v>54.196561497947513</v>
      </c>
      <c r="U120">
        <f t="shared" si="38"/>
        <v>185.51355074212063</v>
      </c>
      <c r="V120" s="7">
        <f t="shared" si="37"/>
        <v>5.5144219702961523</v>
      </c>
    </row>
    <row r="121" spans="14:22" x14ac:dyDescent="0.25">
      <c r="N121">
        <v>99</v>
      </c>
      <c r="O121">
        <f t="shared" si="31"/>
        <v>372.15</v>
      </c>
      <c r="P121" s="5">
        <f t="shared" si="32"/>
        <v>2.6870885395673789E-3</v>
      </c>
      <c r="Q121" s="4">
        <f t="shared" si="33"/>
        <v>-6.6692789511315145E-4</v>
      </c>
      <c r="R121">
        <f t="shared" si="34"/>
        <v>-2.2908973197136753</v>
      </c>
      <c r="S121">
        <f t="shared" si="35"/>
        <v>5.1180282682855814E-3</v>
      </c>
      <c r="T121" s="7">
        <f t="shared" si="36"/>
        <v>51.180282682855811</v>
      </c>
      <c r="U121">
        <f t="shared" si="38"/>
        <v>196.38774457277009</v>
      </c>
      <c r="V121" s="7">
        <f t="shared" si="37"/>
        <v>5.2090826860172763</v>
      </c>
    </row>
    <row r="122" spans="14:22" x14ac:dyDescent="0.25">
      <c r="N122">
        <v>100</v>
      </c>
      <c r="O122">
        <f t="shared" si="31"/>
        <v>373.15</v>
      </c>
      <c r="P122" s="5">
        <f t="shared" si="32"/>
        <v>2.6798874447273215E-3</v>
      </c>
      <c r="Q122" s="4">
        <f t="shared" si="33"/>
        <v>-6.7412898995320878E-4</v>
      </c>
      <c r="R122">
        <f t="shared" si="34"/>
        <v>-2.3156330804892722</v>
      </c>
      <c r="S122">
        <f t="shared" si="35"/>
        <v>4.8346709319043897E-3</v>
      </c>
      <c r="T122" s="7">
        <f t="shared" si="36"/>
        <v>48.346709319043896</v>
      </c>
      <c r="U122">
        <f t="shared" si="38"/>
        <v>207.83931007608359</v>
      </c>
      <c r="V122" s="7">
        <f t="shared" si="37"/>
        <v>4.9220717660461393</v>
      </c>
    </row>
    <row r="123" spans="14:22" x14ac:dyDescent="0.25">
      <c r="N123">
        <v>101</v>
      </c>
      <c r="O123">
        <f t="shared" si="31"/>
        <v>374.15</v>
      </c>
      <c r="P123" s="5">
        <f t="shared" si="32"/>
        <v>2.6727248429774158E-3</v>
      </c>
      <c r="Q123" s="4">
        <f t="shared" si="33"/>
        <v>-6.8129159170311456E-4</v>
      </c>
      <c r="R123">
        <f t="shared" si="34"/>
        <v>-2.3402366175001985</v>
      </c>
      <c r="S123">
        <f t="shared" si="35"/>
        <v>4.5683922120407011E-3</v>
      </c>
      <c r="T123" s="7">
        <f t="shared" si="36"/>
        <v>45.683922120407011</v>
      </c>
      <c r="U123">
        <f t="shared" si="38"/>
        <v>219.89539111032235</v>
      </c>
      <c r="V123" s="7">
        <f t="shared" si="37"/>
        <v>4.6522121033758141</v>
      </c>
    </row>
    <row r="124" spans="14:22" x14ac:dyDescent="0.25">
      <c r="N124">
        <v>102</v>
      </c>
      <c r="O124">
        <f t="shared" si="31"/>
        <v>375.15</v>
      </c>
      <c r="P124" s="5">
        <f t="shared" si="32"/>
        <v>2.6656004264960682E-3</v>
      </c>
      <c r="Q124" s="4">
        <f t="shared" si="33"/>
        <v>-6.8841600818446208E-4</v>
      </c>
      <c r="R124">
        <f t="shared" si="34"/>
        <v>-2.3647089881136272</v>
      </c>
      <c r="S124">
        <f t="shared" si="35"/>
        <v>4.3180832587085081E-3</v>
      </c>
      <c r="T124" s="7">
        <f t="shared" si="36"/>
        <v>43.180832587085078</v>
      </c>
      <c r="U124">
        <f t="shared" si="38"/>
        <v>232.58423311622047</v>
      </c>
      <c r="V124" s="7">
        <f t="shared" si="37"/>
        <v>4.3984064882369527</v>
      </c>
    </row>
    <row r="125" spans="14:22" x14ac:dyDescent="0.25">
      <c r="N125">
        <v>103</v>
      </c>
      <c r="O125">
        <f t="shared" si="31"/>
        <v>376.15</v>
      </c>
      <c r="P125" s="5">
        <f t="shared" si="32"/>
        <v>2.6585138907350794E-3</v>
      </c>
      <c r="Q125" s="4">
        <f t="shared" si="33"/>
        <v>-6.9550254394545093E-4</v>
      </c>
      <c r="R125">
        <f t="shared" si="34"/>
        <v>-2.3890512384526241</v>
      </c>
      <c r="S125">
        <f t="shared" si="35"/>
        <v>4.0827121528683565E-3</v>
      </c>
      <c r="T125" s="7">
        <f t="shared" si="36"/>
        <v>40.827121528683563</v>
      </c>
      <c r="U125">
        <f t="shared" si="38"/>
        <v>245.93522015688481</v>
      </c>
      <c r="V125" s="7">
        <f t="shared" si="37"/>
        <v>4.1596319524605585</v>
      </c>
    </row>
    <row r="126" spans="14:22" x14ac:dyDescent="0.25">
      <c r="N126">
        <v>104</v>
      </c>
      <c r="O126">
        <f t="shared" si="31"/>
        <v>377.15</v>
      </c>
      <c r="P126" s="5">
        <f t="shared" si="32"/>
        <v>2.6514649343762431E-3</v>
      </c>
      <c r="Q126" s="4">
        <f t="shared" si="33"/>
        <v>-7.0255150030428719E-4</v>
      </c>
      <c r="R126">
        <f t="shared" si="34"/>
        <v>-2.4132644035452264</v>
      </c>
      <c r="S126">
        <f t="shared" si="35"/>
        <v>3.861318239219624E-3</v>
      </c>
      <c r="T126" s="7">
        <f t="shared" si="36"/>
        <v>38.613182392196244</v>
      </c>
      <c r="U126">
        <f t="shared" si="38"/>
        <v>259.97891291190257</v>
      </c>
      <c r="V126" s="7">
        <f t="shared" si="37"/>
        <v>3.9349345242729652</v>
      </c>
    </row>
    <row r="127" spans="14:22" x14ac:dyDescent="0.25">
      <c r="N127">
        <v>105</v>
      </c>
      <c r="O127">
        <f t="shared" si="31"/>
        <v>378.15</v>
      </c>
      <c r="P127" s="5">
        <f t="shared" si="32"/>
        <v>2.6444532592886424E-3</v>
      </c>
      <c r="Q127" s="4">
        <f t="shared" si="33"/>
        <v>-7.0956317539188794E-4</v>
      </c>
      <c r="R127">
        <f t="shared" si="34"/>
        <v>-2.4373495074711351</v>
      </c>
      <c r="S127">
        <f t="shared" si="35"/>
        <v>3.6530068999740171E-3</v>
      </c>
      <c r="T127" s="7">
        <f t="shared" si="36"/>
        <v>36.530068999740173</v>
      </c>
      <c r="U127">
        <f t="shared" si="38"/>
        <v>274.74708764090008</v>
      </c>
      <c r="V127" s="7">
        <f t="shared" si="37"/>
        <v>3.7234243637809965</v>
      </c>
    </row>
    <row r="128" spans="14:22" x14ac:dyDescent="0.25">
      <c r="N128">
        <v>106</v>
      </c>
      <c r="O128">
        <f t="shared" si="31"/>
        <v>379.15</v>
      </c>
      <c r="P128" s="5">
        <f t="shared" si="32"/>
        <v>2.6374785704866149E-3</v>
      </c>
      <c r="Q128" s="4">
        <f t="shared" si="33"/>
        <v>-7.1653786419391538E-4</v>
      </c>
      <c r="R128">
        <f t="shared" si="34"/>
        <v>-2.4613075635060992</v>
      </c>
      <c r="S128">
        <f t="shared" si="35"/>
        <v>3.4569447335210841E-3</v>
      </c>
      <c r="T128" s="7">
        <f t="shared" si="36"/>
        <v>34.569447335210839</v>
      </c>
      <c r="U128">
        <f t="shared" si="38"/>
        <v>290.27277613184356</v>
      </c>
      <c r="V128" s="7">
        <f t="shared" si="37"/>
        <v>3.5242712514498691</v>
      </c>
    </row>
    <row r="129" spans="14:22" x14ac:dyDescent="0.25">
      <c r="N129">
        <v>107</v>
      </c>
      <c r="O129">
        <f t="shared" si="31"/>
        <v>380.15</v>
      </c>
      <c r="P129" s="5">
        <f t="shared" si="32"/>
        <v>2.6305405760883864E-3</v>
      </c>
      <c r="Q129" s="4">
        <f t="shared" si="33"/>
        <v>-7.234758585921439E-4</v>
      </c>
      <c r="R129">
        <f t="shared" si="34"/>
        <v>-2.4851395742640143</v>
      </c>
      <c r="S129">
        <f t="shared" si="35"/>
        <v>3.2723551049919741E-3</v>
      </c>
      <c r="T129" s="7">
        <f t="shared" si="36"/>
        <v>32.723551049919742</v>
      </c>
      <c r="U129">
        <f t="shared" si="38"/>
        <v>306.59030664933067</v>
      </c>
      <c r="V129" s="7">
        <f t="shared" si="37"/>
        <v>3.3367004038065642</v>
      </c>
    </row>
    <row r="130" spans="14:22" x14ac:dyDescent="0.25">
      <c r="N130">
        <v>108</v>
      </c>
      <c r="O130">
        <f t="shared" si="31"/>
        <v>381.15</v>
      </c>
      <c r="P130" s="5">
        <f t="shared" si="32"/>
        <v>2.6236389872753511E-3</v>
      </c>
      <c r="Q130" s="4">
        <f t="shared" si="33"/>
        <v>-7.3037744740517925E-4</v>
      </c>
      <c r="R130">
        <f t="shared" si="34"/>
        <v>-2.5088465318367907</v>
      </c>
      <c r="S130">
        <f t="shared" si="35"/>
        <v>3.0985140385448918E-3</v>
      </c>
      <c r="T130" s="7">
        <f t="shared" si="36"/>
        <v>30.985140385448918</v>
      </c>
      <c r="U130">
        <f t="shared" si="38"/>
        <v>323.73534589813084</v>
      </c>
      <c r="V130" s="7">
        <f t="shared" si="37"/>
        <v>3.1599885924161812</v>
      </c>
    </row>
    <row r="131" spans="14:22" x14ac:dyDescent="0.25">
      <c r="N131">
        <v>109</v>
      </c>
      <c r="O131">
        <f t="shared" ref="O131:O152" si="39">N131+273.15</f>
        <v>382.15</v>
      </c>
      <c r="P131" s="5">
        <f t="shared" ref="P131:P152" si="40">1/(O131)</f>
        <v>2.6167735182519953E-3</v>
      </c>
      <c r="Q131" s="4">
        <f t="shared" ref="Q131:Q152" si="41">P131 - (1/($B$2+273.15))</f>
        <v>-7.3724291642853499E-4</v>
      </c>
      <c r="R131">
        <f t="shared" ref="R131:R152" si="42">Q131*$B$3</f>
        <v>-2.5324294179320175</v>
      </c>
      <c r="S131">
        <f t="shared" ref="S131:S152" si="43">POWER(10, R131)</f>
        <v>2.9347464237621697E-3</v>
      </c>
      <c r="T131" s="7">
        <f t="shared" ref="T131:T152" si="44">S131*$B$1</f>
        <v>29.347464237621697</v>
      </c>
      <c r="U131">
        <f t="shared" si="38"/>
        <v>341.74494201719131</v>
      </c>
      <c r="V131" s="7">
        <f t="shared" ref="V131:V152" si="45">$B$5/U131</f>
        <v>2.9934605438828661</v>
      </c>
    </row>
    <row r="132" spans="14:22" x14ac:dyDescent="0.25">
      <c r="N132">
        <v>110</v>
      </c>
      <c r="O132">
        <f t="shared" si="39"/>
        <v>383.15</v>
      </c>
      <c r="P132" s="5">
        <f t="shared" si="40"/>
        <v>2.6099438862064468E-3</v>
      </c>
      <c r="Q132" s="4">
        <f t="shared" si="41"/>
        <v>-7.4407254847408356E-4</v>
      </c>
      <c r="R132">
        <f t="shared" si="42"/>
        <v>-2.5558892040084769</v>
      </c>
      <c r="S132">
        <f t="shared" si="43"/>
        <v>2.7804225108868518E-3</v>
      </c>
      <c r="T132" s="7">
        <f t="shared" si="44"/>
        <v>27.804225108868518</v>
      </c>
      <c r="U132">
        <f t="shared" si="38"/>
        <v>360.65756861932363</v>
      </c>
      <c r="V132" s="7">
        <f t="shared" si="45"/>
        <v>2.8364856002225842</v>
      </c>
    </row>
    <row r="133" spans="14:22" x14ac:dyDescent="0.25">
      <c r="N133">
        <v>111</v>
      </c>
      <c r="O133">
        <f t="shared" si="39"/>
        <v>384.15</v>
      </c>
      <c r="P133" s="5">
        <f t="shared" si="40"/>
        <v>2.6031498112716388E-3</v>
      </c>
      <c r="Q133" s="4">
        <f t="shared" si="41"/>
        <v>-7.5086662340889156E-4</v>
      </c>
      <c r="R133">
        <f t="shared" si="42"/>
        <v>-2.5792268514095427</v>
      </c>
      <c r="S133">
        <f t="shared" si="43"/>
        <v>2.6349546717581913E-3</v>
      </c>
      <c r="T133" s="7">
        <f t="shared" si="44"/>
        <v>26.349546717581912</v>
      </c>
      <c r="U133">
        <f t="shared" si="38"/>
        <v>380.51316989173984</v>
      </c>
      <c r="V133" s="7">
        <f t="shared" si="45"/>
        <v>2.688474620447578</v>
      </c>
    </row>
    <row r="134" spans="14:22" x14ac:dyDescent="0.25">
      <c r="N134">
        <v>112</v>
      </c>
      <c r="O134">
        <f t="shared" si="39"/>
        <v>385.15</v>
      </c>
      <c r="P134" s="5">
        <f t="shared" si="40"/>
        <v>2.5963910164870829E-3</v>
      </c>
      <c r="Q134" s="4">
        <f t="shared" si="41"/>
        <v>-7.5762541819344737E-4</v>
      </c>
      <c r="R134">
        <f t="shared" si="42"/>
        <v>-2.6024433114944916</v>
      </c>
      <c r="S134">
        <f t="shared" si="43"/>
        <v>2.4977944052490195E-3</v>
      </c>
      <c r="T134" s="7">
        <f t="shared" si="44"/>
        <v>24.977944052490194</v>
      </c>
      <c r="U134">
        <f t="shared" si="38"/>
        <v>401.35320677255834</v>
      </c>
      <c r="V134" s="7">
        <f t="shared" si="45"/>
        <v>2.5488771055957224</v>
      </c>
    </row>
    <row r="135" spans="14:22" x14ac:dyDescent="0.25">
      <c r="N135">
        <v>113</v>
      </c>
      <c r="O135">
        <f t="shared" si="39"/>
        <v>386.15</v>
      </c>
      <c r="P135" s="5">
        <f t="shared" si="40"/>
        <v>2.589667227761233E-3</v>
      </c>
      <c r="Q135" s="4">
        <f t="shared" si="41"/>
        <v>-7.6434920691929734E-4</v>
      </c>
      <c r="R135">
        <f t="shared" si="42"/>
        <v>-2.6255395257677865</v>
      </c>
      <c r="S135">
        <f t="shared" si="43"/>
        <v>2.3684295677806385E-3</v>
      </c>
      <c r="T135" s="7">
        <f t="shared" si="44"/>
        <v>23.684295677806386</v>
      </c>
      <c r="U135">
        <f t="shared" si="38"/>
        <v>423.22070421839072</v>
      </c>
      <c r="V135" s="7">
        <f t="shared" si="45"/>
        <v>2.4171785307367917</v>
      </c>
    </row>
    <row r="136" spans="14:22" x14ac:dyDescent="0.25">
      <c r="N136">
        <v>114</v>
      </c>
      <c r="O136">
        <f t="shared" si="39"/>
        <v>387.15</v>
      </c>
      <c r="P136" s="5">
        <f t="shared" si="40"/>
        <v>2.5829781738344313E-3</v>
      </c>
      <c r="Q136" s="4">
        <f t="shared" si="41"/>
        <v>-7.7103826084609899E-4</v>
      </c>
      <c r="R136">
        <f t="shared" si="42"/>
        <v>-2.6485164260063501</v>
      </c>
      <c r="S136">
        <f t="shared" si="43"/>
        <v>2.2463818111091759E-3</v>
      </c>
      <c r="T136" s="7">
        <f t="shared" si="44"/>
        <v>22.463818111091758</v>
      </c>
      <c r="U136">
        <f t="shared" si="38"/>
        <v>446.16029957803079</v>
      </c>
      <c r="V136" s="7">
        <f t="shared" si="45"/>
        <v>2.2928978686977133</v>
      </c>
    </row>
    <row r="137" spans="14:22" x14ac:dyDescent="0.25">
      <c r="N137">
        <v>115</v>
      </c>
      <c r="O137">
        <f t="shared" si="39"/>
        <v>388.15</v>
      </c>
      <c r="P137" s="5">
        <f t="shared" si="40"/>
        <v>2.5763235862424324E-3</v>
      </c>
      <c r="Q137" s="4">
        <f t="shared" si="41"/>
        <v>-7.7769284843809796E-4</v>
      </c>
      <c r="R137">
        <f t="shared" si="42"/>
        <v>-2.6713749343848665</v>
      </c>
      <c r="S137">
        <f t="shared" si="43"/>
        <v>2.1312042110543093E-3</v>
      </c>
      <c r="T137" s="7">
        <f t="shared" si="44"/>
        <v>21.312042110543093</v>
      </c>
      <c r="U137">
        <f t="shared" si="38"/>
        <v>470.21829208722272</v>
      </c>
      <c r="V137" s="7">
        <f t="shared" si="45"/>
        <v>2.1755852913740741</v>
      </c>
    </row>
    <row r="138" spans="14:22" x14ac:dyDescent="0.25">
      <c r="N138">
        <v>116</v>
      </c>
      <c r="O138">
        <f t="shared" si="39"/>
        <v>389.15</v>
      </c>
      <c r="P138" s="5">
        <f t="shared" si="40"/>
        <v>2.5697031992804832E-3</v>
      </c>
      <c r="Q138" s="4">
        <f t="shared" si="41"/>
        <v>-7.8431323540004714E-4</v>
      </c>
      <c r="R138">
        <f t="shared" si="42"/>
        <v>-2.6941159635991618</v>
      </c>
      <c r="S138">
        <f t="shared" si="43"/>
        <v>2.0224790721902371E-3</v>
      </c>
      <c r="T138" s="7">
        <f t="shared" si="44"/>
        <v>20.224790721902369</v>
      </c>
      <c r="U138">
        <f t="shared" si="38"/>
        <v>495.4426934994454</v>
      </c>
      <c r="V138" s="7">
        <f t="shared" si="45"/>
        <v>2.0648200355408917</v>
      </c>
    </row>
    <row r="139" spans="14:22" x14ac:dyDescent="0.25">
      <c r="N139">
        <v>117</v>
      </c>
      <c r="O139">
        <f t="shared" si="39"/>
        <v>390.15</v>
      </c>
      <c r="P139" s="5">
        <f t="shared" si="40"/>
        <v>2.5631167499679613E-3</v>
      </c>
      <c r="Q139" s="4">
        <f t="shared" si="41"/>
        <v>-7.9089968471256905E-4</v>
      </c>
      <c r="R139">
        <f t="shared" si="42"/>
        <v>-2.7167404169876748</v>
      </c>
      <c r="S139">
        <f t="shared" si="43"/>
        <v>1.9198158947515418E-3</v>
      </c>
      <c r="T139" s="7">
        <f t="shared" si="44"/>
        <v>19.198158947515417</v>
      </c>
      <c r="U139">
        <f t="shared" si="38"/>
        <v>521.88327986753006</v>
      </c>
      <c r="V139" s="7">
        <f t="shared" si="45"/>
        <v>1.9602084210470754</v>
      </c>
    </row>
    <row r="140" spans="14:22" x14ac:dyDescent="0.25">
      <c r="N140">
        <v>118</v>
      </c>
      <c r="O140">
        <f t="shared" si="39"/>
        <v>391.15</v>
      </c>
      <c r="P140" s="5">
        <f t="shared" si="40"/>
        <v>2.5565639780135499E-3</v>
      </c>
      <c r="Q140" s="4">
        <f t="shared" si="41"/>
        <v>-7.9745245666698042E-4</v>
      </c>
      <c r="R140">
        <f t="shared" si="42"/>
        <v>-2.7392491886510779</v>
      </c>
      <c r="S140">
        <f t="shared" si="43"/>
        <v>1.8228494911328541E-3</v>
      </c>
      <c r="T140" s="7">
        <f t="shared" si="44"/>
        <v>18.228494911328539</v>
      </c>
      <c r="U140">
        <f t="shared" si="38"/>
        <v>549.59164449091509</v>
      </c>
      <c r="V140" s="7">
        <f t="shared" si="45"/>
        <v>1.861382010178851</v>
      </c>
    </row>
    <row r="141" spans="14:22" x14ac:dyDescent="0.25">
      <c r="N141">
        <v>119</v>
      </c>
      <c r="O141">
        <f t="shared" si="39"/>
        <v>392.15</v>
      </c>
      <c r="P141" s="5">
        <f t="shared" si="40"/>
        <v>2.5500446257809514E-3</v>
      </c>
      <c r="Q141" s="4">
        <f t="shared" si="41"/>
        <v>-8.0397180889957894E-4</v>
      </c>
      <c r="R141">
        <f t="shared" si="42"/>
        <v>-2.7616431635700538</v>
      </c>
      <c r="S141">
        <f t="shared" si="43"/>
        <v>1.7312382403915311E-3</v>
      </c>
      <c r="T141" s="7">
        <f t="shared" si="44"/>
        <v>17.312382403915311</v>
      </c>
      <c r="U141">
        <f t="shared" si="38"/>
        <v>578.62125204318693</v>
      </c>
      <c r="V141" s="7">
        <f t="shared" si="45"/>
        <v>1.7679958978133863</v>
      </c>
    </row>
    <row r="142" spans="14:22" x14ac:dyDescent="0.25">
      <c r="N142">
        <v>120</v>
      </c>
      <c r="O142">
        <f t="shared" si="39"/>
        <v>393.15</v>
      </c>
      <c r="P142" s="5">
        <f t="shared" si="40"/>
        <v>2.5435584382551188E-3</v>
      </c>
      <c r="Q142" s="4">
        <f t="shared" si="41"/>
        <v>-8.1045799642541147E-4</v>
      </c>
      <c r="R142">
        <f t="shared" si="42"/>
        <v>-2.7839232177212883</v>
      </c>
      <c r="S142">
        <f t="shared" si="43"/>
        <v>1.6446624701044142E-3</v>
      </c>
      <c r="T142" s="7">
        <f t="shared" si="44"/>
        <v>16.446624701044144</v>
      </c>
      <c r="U142">
        <f t="shared" si="38"/>
        <v>609.0274938945455</v>
      </c>
      <c r="V142" s="7">
        <f t="shared" si="45"/>
        <v>1.6797271227579995</v>
      </c>
    </row>
    <row r="143" spans="14:22" x14ac:dyDescent="0.25">
      <c r="N143">
        <v>121</v>
      </c>
      <c r="O143">
        <f t="shared" si="39"/>
        <v>394.15</v>
      </c>
      <c r="P143" s="5">
        <f t="shared" si="40"/>
        <v>2.5371051630090069E-3</v>
      </c>
      <c r="Q143" s="4">
        <f t="shared" si="41"/>
        <v>-8.1691127167152341E-4</v>
      </c>
      <c r="R143">
        <f t="shared" si="42"/>
        <v>-2.8060902181916831</v>
      </c>
      <c r="S143">
        <f t="shared" si="43"/>
        <v>1.5628229557920724E-3</v>
      </c>
      <c r="T143" s="7">
        <f t="shared" si="44"/>
        <v>15.628229557920724</v>
      </c>
      <c r="U143">
        <f t="shared" si="38"/>
        <v>640.86774464365249</v>
      </c>
      <c r="V143" s="7">
        <f t="shared" si="45"/>
        <v>1.5962731913880734</v>
      </c>
    </row>
    <row r="144" spans="14:22" x14ac:dyDescent="0.25">
      <c r="N144">
        <v>122</v>
      </c>
      <c r="O144">
        <f t="shared" si="39"/>
        <v>395.15</v>
      </c>
      <c r="P144" s="5">
        <f t="shared" si="40"/>
        <v>2.5306845501708213E-3</v>
      </c>
      <c r="Q144" s="4">
        <f t="shared" si="41"/>
        <v>-8.2333188450970903E-4</v>
      </c>
      <c r="R144">
        <f t="shared" si="42"/>
        <v>-2.8281450232908507</v>
      </c>
      <c r="S144">
        <f t="shared" si="43"/>
        <v>1.48543952891275E-3</v>
      </c>
      <c r="T144" s="7">
        <f t="shared" si="44"/>
        <v>14.854395289127501</v>
      </c>
      <c r="U144">
        <f t="shared" si="38"/>
        <v>674.20141987330726</v>
      </c>
      <c r="V144" s="7">
        <f t="shared" si="45"/>
        <v>1.5173507053607769</v>
      </c>
    </row>
    <row r="145" spans="14:22" x14ac:dyDescent="0.25">
      <c r="N145">
        <v>123</v>
      </c>
      <c r="O145">
        <f t="shared" si="39"/>
        <v>396.15</v>
      </c>
      <c r="P145" s="5">
        <f t="shared" si="40"/>
        <v>2.5242963523917708E-3</v>
      </c>
      <c r="Q145" s="4">
        <f t="shared" si="41"/>
        <v>-8.2972008228875951E-4</v>
      </c>
      <c r="R145">
        <f t="shared" si="42"/>
        <v>-2.8500884826618891</v>
      </c>
      <c r="S145">
        <f t="shared" si="43"/>
        <v>1.4122497851510592E-3</v>
      </c>
      <c r="T145" s="7">
        <f t="shared" si="44"/>
        <v>14.122497851510591</v>
      </c>
      <c r="U145">
        <f t="shared" si="38"/>
        <v>709.0900351441984</v>
      </c>
      <c r="V145" s="7">
        <f t="shared" si="45"/>
        <v>1.442694085796828</v>
      </c>
    </row>
    <row r="146" spans="14:22" x14ac:dyDescent="0.25">
      <c r="N146">
        <v>124</v>
      </c>
      <c r="O146">
        <f t="shared" si="39"/>
        <v>397.15</v>
      </c>
      <c r="P146" s="5">
        <f t="shared" si="40"/>
        <v>2.517940324814302E-3</v>
      </c>
      <c r="Q146" s="4">
        <f t="shared" si="41"/>
        <v>-8.3607610986622836E-4</v>
      </c>
      <c r="R146">
        <f t="shared" si="42"/>
        <v>-2.8719214373904944</v>
      </c>
      <c r="S146">
        <f t="shared" si="43"/>
        <v>1.3430078853880888E-3</v>
      </c>
      <c r="T146" s="7">
        <f t="shared" si="44"/>
        <v>13.430078853880888</v>
      </c>
      <c r="U146">
        <f t="shared" si="38"/>
        <v>745.59726624094253</v>
      </c>
      <c r="V146" s="7">
        <f t="shared" si="45"/>
        <v>1.3720543868912387</v>
      </c>
    </row>
    <row r="147" spans="14:22" x14ac:dyDescent="0.25">
      <c r="N147">
        <v>125</v>
      </c>
      <c r="O147">
        <f t="shared" si="39"/>
        <v>398.15</v>
      </c>
      <c r="P147" s="5">
        <f t="shared" si="40"/>
        <v>2.511616225040814E-3</v>
      </c>
      <c r="Q147" s="4">
        <f t="shared" si="41"/>
        <v>-8.4240020963971627E-4</v>
      </c>
      <c r="R147">
        <f t="shared" si="42"/>
        <v>-2.8936447201124254</v>
      </c>
      <c r="S147">
        <f t="shared" si="43"/>
        <v>1.2774834423462745E-3</v>
      </c>
      <c r="T147" s="7">
        <f t="shared" si="44"/>
        <v>12.774834423462744</v>
      </c>
      <c r="U147">
        <f t="shared" si="38"/>
        <v>783.78901068444543</v>
      </c>
      <c r="V147" s="7">
        <f t="shared" si="45"/>
        <v>1.3051981924404159</v>
      </c>
    </row>
    <row r="148" spans="14:22" x14ac:dyDescent="0.25">
      <c r="N148">
        <v>126</v>
      </c>
      <c r="O148">
        <f t="shared" si="39"/>
        <v>399.15</v>
      </c>
      <c r="P148" s="5">
        <f t="shared" si="40"/>
        <v>2.5053238131028436E-3</v>
      </c>
      <c r="Q148" s="4">
        <f t="shared" si="41"/>
        <v>-8.4869262157768674E-4</v>
      </c>
      <c r="R148">
        <f t="shared" si="42"/>
        <v>-2.9152591551193541</v>
      </c>
      <c r="S148">
        <f t="shared" si="43"/>
        <v>1.2154604864582394E-3</v>
      </c>
      <c r="T148" s="7">
        <f t="shared" si="44"/>
        <v>12.154604864582394</v>
      </c>
      <c r="U148">
        <f t="shared" si="38"/>
        <v>823.73345052452089</v>
      </c>
      <c r="V148" s="7">
        <f t="shared" si="45"/>
        <v>1.2419065892596617</v>
      </c>
    </row>
    <row r="149" spans="14:22" x14ac:dyDescent="0.25">
      <c r="N149">
        <v>127</v>
      </c>
      <c r="O149">
        <f t="shared" si="39"/>
        <v>400.15</v>
      </c>
      <c r="P149" s="5">
        <f t="shared" si="40"/>
        <v>2.4990628514307135E-3</v>
      </c>
      <c r="Q149" s="4">
        <f t="shared" si="41"/>
        <v>-8.5495358324981681E-4</v>
      </c>
      <c r="R149">
        <f t="shared" si="42"/>
        <v>-2.9367655584631209</v>
      </c>
      <c r="S149">
        <f t="shared" si="43"/>
        <v>1.1567365050186959E-3</v>
      </c>
      <c r="T149" s="7">
        <f t="shared" si="44"/>
        <v>11.567365050186959</v>
      </c>
      <c r="U149">
        <f t="shared" si="38"/>
        <v>865.50111642654292</v>
      </c>
      <c r="V149" s="7">
        <f t="shared" si="45"/>
        <v>1.181974211915213</v>
      </c>
    </row>
    <row r="150" spans="14:22" x14ac:dyDescent="0.25">
      <c r="N150">
        <v>128</v>
      </c>
      <c r="O150">
        <f t="shared" si="39"/>
        <v>401.15</v>
      </c>
      <c r="P150" s="5">
        <f t="shared" si="40"/>
        <v>2.4928331048236323E-3</v>
      </c>
      <c r="Q150" s="4">
        <f t="shared" si="41"/>
        <v>-8.6118332985689805E-4</v>
      </c>
      <c r="R150">
        <f t="shared" si="42"/>
        <v>-2.9581647380584446</v>
      </c>
      <c r="S150">
        <f t="shared" si="43"/>
        <v>1.1011215491460592E-3</v>
      </c>
      <c r="T150" s="7">
        <f t="shared" si="44"/>
        <v>11.011215491460591</v>
      </c>
      <c r="U150">
        <f t="shared" si="38"/>
        <v>909.16495306582567</v>
      </c>
      <c r="V150" s="7">
        <f t="shared" si="45"/>
        <v>1.1252083536109783</v>
      </c>
    </row>
    <row r="151" spans="14:22" x14ac:dyDescent="0.25">
      <c r="N151">
        <v>129</v>
      </c>
      <c r="O151">
        <f t="shared" si="39"/>
        <v>402.15</v>
      </c>
      <c r="P151" s="5">
        <f t="shared" si="40"/>
        <v>2.4866343404202412E-3</v>
      </c>
      <c r="Q151" s="4">
        <f t="shared" si="41"/>
        <v>-8.6738209426028912E-4</v>
      </c>
      <c r="R151">
        <f t="shared" si="42"/>
        <v>-2.9794574937840932</v>
      </c>
      <c r="S151">
        <f t="shared" si="43"/>
        <v>1.0484374035097006E-3</v>
      </c>
      <c r="T151" s="7">
        <f t="shared" si="44"/>
        <v>10.484374035097007</v>
      </c>
      <c r="U151">
        <f t="shared" si="38"/>
        <v>954.80038584320448</v>
      </c>
      <c r="V151" s="7">
        <f t="shared" si="45"/>
        <v>1.0714281384548949</v>
      </c>
    </row>
    <row r="152" spans="14:22" x14ac:dyDescent="0.25">
      <c r="N152">
        <v>130</v>
      </c>
      <c r="O152">
        <f t="shared" si="39"/>
        <v>403.15</v>
      </c>
      <c r="P152" s="5">
        <f t="shared" si="40"/>
        <v>2.4804663276696021E-3</v>
      </c>
      <c r="Q152" s="4">
        <f t="shared" si="41"/>
        <v>-8.7355010701092818E-4</v>
      </c>
      <c r="R152">
        <f t="shared" si="42"/>
        <v>-3.0006446175825383</v>
      </c>
      <c r="S152">
        <f t="shared" si="43"/>
        <v>9.9851681417266599E-4</v>
      </c>
      <c r="T152" s="7">
        <f t="shared" si="44"/>
        <v>9.9851681417266605</v>
      </c>
      <c r="U152">
        <f t="shared" si="38"/>
        <v>1002.4853889351507</v>
      </c>
      <c r="V152" s="7">
        <f t="shared" si="45"/>
        <v>1.0204637506853242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Conv Resistance Temperature</vt:lpstr>
      <vt:lpstr>Conv Tension Temperature</vt:lpstr>
    </vt:vector>
  </TitlesOfParts>
  <Company>SFR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MICHAUX, Jerome</dc:creator>
  <cp:lastModifiedBy>MICHAUX, Jerome</cp:lastModifiedBy>
  <dcterms:created xsi:type="dcterms:W3CDTF">2018-02-04T17:34:33Z</dcterms:created>
  <dcterms:modified xsi:type="dcterms:W3CDTF">2018-02-04T18:25:22Z</dcterms:modified>
</cp:coreProperties>
</file>